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DieseArbeitsmappe" defaultThemeVersion="124226"/>
  <mc:AlternateContent xmlns:mc="http://schemas.openxmlformats.org/markup-compatibility/2006">
    <mc:Choice Requires="x15">
      <x15ac:absPath xmlns:x15ac="http://schemas.microsoft.com/office/spreadsheetml/2010/11/ac" url="https://stvbz.sharepoint.com/Documenti condivisi/VERWALTUNG/BEREICHE/Bühnen/Runts/RUNTS Portal/"/>
    </mc:Choice>
  </mc:AlternateContent>
  <xr:revisionPtr revIDLastSave="763" documentId="13_ncr:1_{633C98E5-EA0C-4F98-8BE7-39841FF23CFC}" xr6:coauthVersionLast="47" xr6:coauthVersionMax="47" xr10:uidLastSave="{75190092-0470-4646-A0C9-36B01AE48444}"/>
  <bookViews>
    <workbookView xWindow="28680" yWindow="-120" windowWidth="29040" windowHeight="15840" xr2:uid="{00000000-000D-0000-FFFF-FFFF00000000}"/>
  </bookViews>
  <sheets>
    <sheet name="Cover" sheetId="225" r:id="rId1"/>
    <sheet name="IG" sheetId="3" r:id="rId2"/>
    <sheet name="IN" sheetId="2" r:id="rId3"/>
    <sheet name="RUNTS" sheetId="235" state="hidden" r:id="rId4"/>
    <sheet name="RUNTS DEF" sheetId="237" r:id="rId5"/>
    <sheet name="G&amp;V" sheetId="241" r:id="rId6"/>
    <sheet name="Budget" sheetId="240" r:id="rId7"/>
  </sheets>
  <definedNames>
    <definedName name="_xlnm._FilterDatabase" localSheetId="2" hidden="1">IN!$C$9:$J$1413</definedName>
    <definedName name="A_Auszahlungen_aufgrund_von_Tätigkeiten_von_allg_Interesse">IN!$AF$24:$AF$28</definedName>
    <definedName name="A_Einzahlungen_aufgrund_von_Tätigkeiten_von_allg_Interesse">IN!$AF$11:$AF$20</definedName>
    <definedName name="A_ENTRATE_DA_ATTIVITÀ_DI_INTERESSE_GENERALE">IN!#REF!</definedName>
    <definedName name="A_USCITE_DA_ATTIVITÀ_DI_INTERESSE_GENERALE">IN!#REF!</definedName>
    <definedName name="Auszahlungen_aufgrund_von_Investitionen_in_Anlagevermögen_oder_Kapitalrückerstattung_an_Dritten">IN!$AF$96:$AF$101</definedName>
    <definedName name="Auszahlungen_aus_Eigenleistung">IN!$AF$113:$AF$114</definedName>
    <definedName name="B_Auszahlungen_aufgrund_von_weiteren_Tätigkeiten">IN!$AF$40:$AF$44</definedName>
    <definedName name="B_Einzahlungen_aufgrund_von_weiteren_Tätigkeiten">IN!$AF$32:$AF$37</definedName>
    <definedName name="B_ENTRATE_DA_ATTIVITÀ_DIVERSE">IN!#REF!</definedName>
    <definedName name="B_USCITE_DA_ATTIVITÀ_DIVERSE">IN!#REF!</definedName>
    <definedName name="Bargeld_und_Bankeinlagen">IN!$AF$107:$AF$110</definedName>
    <definedName name="C_Auszahlungen_aufgrund_von_Fundraising_Aktivitäten">IN!$AF$53:$AF$55</definedName>
    <definedName name="C_Einzahlungen_aufgrund_von_Fundraising_Aktivitäten">IN!$AF$48:$AF$50</definedName>
    <definedName name="C_ENTRATE_DA_ATTIVITÀ_DI_RACCOLTA_FONDI">IN!#REF!</definedName>
    <definedName name="c_this_end_input">IN!$E$3</definedName>
    <definedName name="C_USCITE_DA_ATTIVITÀ_DI_RACCOLTA_FONDI">IN!#REF!</definedName>
    <definedName name="CASSA_E_BANCA">IN!#REF!</definedName>
    <definedName name="D_Auszahlungen_aufgrund_des_Finanz_und_Anlagevermögens">IN!$AF$66:$AF$70</definedName>
    <definedName name="D_Einzahlungen_aufgrund_des_Finanz_und_Anlagevermögens">IN!$AF$59:$AF$63</definedName>
    <definedName name="D_ENTRATE_DA_ATTIVITÀ_FINANZIARIE_E_PATRIMONIALI">IN!#REF!</definedName>
    <definedName name="D_USCITE_DA_ATTIVITÀ_FINANZIARIE_E_PATRIMONIALI">IN!#REF!</definedName>
    <definedName name="_xlnm.Print_Area" localSheetId="6">Budget!$A$1:$D$54</definedName>
    <definedName name="_xlnm.Print_Area" localSheetId="5">'G&amp;V'!$A$1:$H$66</definedName>
    <definedName name="_xlnm.Print_Area" localSheetId="1">IG!$A$1:$F$26</definedName>
    <definedName name="_xlnm.Print_Area" localSheetId="2">IN!$C$1:$J$1418</definedName>
    <definedName name="_xlnm.Print_Area" localSheetId="3">RUNTS!$A$2:$L$139</definedName>
    <definedName name="_xlnm.Print_Area" localSheetId="4">'RUNTS DEF'!$A$2:$L$80</definedName>
    <definedName name="_xlnm.Print_Titles" localSheetId="5">'G&amp;V'!$4:$4</definedName>
    <definedName name="_xlnm.Print_Titles" localSheetId="2">IN!$7:$7</definedName>
    <definedName name="_xlnm.Print_Titles" localSheetId="3">RUNTS!$5:$5</definedName>
    <definedName name="E_ENTRATE_DI_SUPPORTO_GENERALE">IN!#REF!</definedName>
    <definedName name="E_USCITE_DI_SUPPORTO_GENERALE">IN!#REF!</definedName>
    <definedName name="E_Zusätzliche_Auszahlungen">IN!$AF$79:$AF$87</definedName>
    <definedName name="E_Zusätzliche_Einzahlungen">IN!$AF$74:$AF$75</definedName>
    <definedName name="Einzahlungen_aus_Eigenleistung">IN!$AF$117:$AF$118</definedName>
    <definedName name="Einzahlungenaufgrund_von_Veräußerungen_von_Anlagevermögen_oder_Kapitaleinlagen_von_Dritten">IN!$AF$90:$AF$93</definedName>
    <definedName name="ENTRATE_DA_DISINVESTIMENTI_IN_IMMOBILIZZAZIONI_O_DA_FLUSSI_DI_CAPITALE_DI_TERZI">IN!#REF!</definedName>
    <definedName name="LA_RENDICONTAZIONE_SECONDO_IL_PRINCIPIO_DI_CASSA">IN!$AA$11:$AA$24</definedName>
    <definedName name="RC_COSTI_FIGURATIVI">IN!#REF!</definedName>
    <definedName name="RC_PROVENTI_FIGURATIVI">IN!#REF!</definedName>
    <definedName name="RENDICONTO_GESTIONALE">IN!$AC$25:$AC$36</definedName>
    <definedName name="STATO_PATRIMONIALE">IN!$AC$10:$AC$21</definedName>
    <definedName name="USCITE_DA_INVESTIMENTI_IN_IMMOBILIZZAZIONI_O_DA_DEFLUSSI_DI_CAPITALE_DI_TERZI">IN!#REF!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40" l="1"/>
  <c r="A47" i="240"/>
  <c r="A48" i="240"/>
  <c r="A49" i="240"/>
  <c r="A50" i="240"/>
  <c r="A51" i="240"/>
  <c r="A1" i="241"/>
  <c r="H127" i="235" l="1"/>
  <c r="J127" i="235" s="1"/>
  <c r="H77" i="237" s="1"/>
  <c r="E127" i="235"/>
  <c r="G127" i="235" s="1"/>
  <c r="G77" i="237" s="1"/>
  <c r="D56" i="241"/>
  <c r="G56" i="241" s="1"/>
  <c r="H109" i="235"/>
  <c r="J109" i="235" s="1"/>
  <c r="E109" i="235"/>
  <c r="G109" i="235" s="1"/>
  <c r="H106" i="235"/>
  <c r="J106" i="235" s="1"/>
  <c r="E106" i="235"/>
  <c r="G106" i="235" s="1"/>
  <c r="H105" i="235"/>
  <c r="J105" i="235" s="1"/>
  <c r="E105" i="235"/>
  <c r="G105" i="235" s="1"/>
  <c r="H93" i="235"/>
  <c r="J93" i="235" s="1"/>
  <c r="E93" i="235"/>
  <c r="G93" i="235" s="1"/>
  <c r="H87" i="235"/>
  <c r="J87" i="235" s="1"/>
  <c r="E87" i="235"/>
  <c r="G87" i="235" s="1"/>
  <c r="H86" i="235"/>
  <c r="J86" i="235" s="1"/>
  <c r="E86" i="235"/>
  <c r="G86" i="235" s="1"/>
  <c r="H85" i="235"/>
  <c r="J85" i="235" s="1"/>
  <c r="E85" i="235"/>
  <c r="G85" i="235" s="1"/>
  <c r="H83" i="235"/>
  <c r="J83" i="235" s="1"/>
  <c r="E83" i="235"/>
  <c r="G83" i="235" s="1"/>
  <c r="H73" i="235"/>
  <c r="J73" i="235" s="1"/>
  <c r="E73" i="235"/>
  <c r="G73" i="235" s="1"/>
  <c r="H72" i="235"/>
  <c r="J72" i="235" s="1"/>
  <c r="E72" i="235"/>
  <c r="G72" i="235" s="1"/>
  <c r="H71" i="235"/>
  <c r="J71" i="235" s="1"/>
  <c r="E71" i="235"/>
  <c r="G71" i="235" s="1"/>
  <c r="H70" i="235"/>
  <c r="J70" i="235" s="1"/>
  <c r="E70" i="235"/>
  <c r="G70" i="235" s="1"/>
  <c r="H56" i="235"/>
  <c r="J56" i="235" s="1"/>
  <c r="E56" i="235"/>
  <c r="G56" i="235" s="1"/>
  <c r="H54" i="235"/>
  <c r="J54" i="235" s="1"/>
  <c r="E54" i="235"/>
  <c r="G54" i="235" s="1"/>
  <c r="H43" i="235"/>
  <c r="J43" i="235" s="1"/>
  <c r="E43" i="235"/>
  <c r="G43" i="235" s="1"/>
  <c r="H42" i="235"/>
  <c r="J42" i="235" s="1"/>
  <c r="E42" i="235"/>
  <c r="G42" i="235" s="1"/>
  <c r="H41" i="235"/>
  <c r="J41" i="235" s="1"/>
  <c r="E41" i="235"/>
  <c r="G41" i="235" s="1"/>
  <c r="H40" i="235"/>
  <c r="J40" i="235" s="1"/>
  <c r="E40" i="235"/>
  <c r="G40" i="235" s="1"/>
  <c r="H39" i="235"/>
  <c r="J39" i="235" s="1"/>
  <c r="E39" i="235"/>
  <c r="G39" i="235" s="1"/>
  <c r="H131" i="235"/>
  <c r="J131" i="235" s="1"/>
  <c r="L77" i="237" s="1"/>
  <c r="E131" i="235"/>
  <c r="G131" i="235" s="1"/>
  <c r="K77" i="237" s="1"/>
  <c r="H100" i="235"/>
  <c r="J100" i="235" s="1"/>
  <c r="E100" i="235"/>
  <c r="G100" i="235" s="1"/>
  <c r="H99" i="235"/>
  <c r="J99" i="235" s="1"/>
  <c r="E99" i="235"/>
  <c r="G99" i="235" s="1"/>
  <c r="H98" i="235"/>
  <c r="J98" i="235" s="1"/>
  <c r="E98" i="235"/>
  <c r="G98" i="235" s="1"/>
  <c r="H80" i="235"/>
  <c r="J80" i="235" s="1"/>
  <c r="E80" i="235"/>
  <c r="G80" i="235" s="1"/>
  <c r="H79" i="235"/>
  <c r="J79" i="235" s="1"/>
  <c r="E79" i="235"/>
  <c r="G79" i="235" s="1"/>
  <c r="H66" i="235"/>
  <c r="J66" i="235" s="1"/>
  <c r="E66" i="235"/>
  <c r="G66" i="235" s="1"/>
  <c r="H65" i="235"/>
  <c r="J65" i="235" s="1"/>
  <c r="E65" i="235"/>
  <c r="G65" i="235" s="1"/>
  <c r="H64" i="235"/>
  <c r="J64" i="235" s="1"/>
  <c r="E64" i="235"/>
  <c r="G64" i="235" s="1"/>
  <c r="H63" i="235"/>
  <c r="J63" i="235" s="1"/>
  <c r="E63" i="235"/>
  <c r="G63" i="235" s="1"/>
  <c r="H51" i="235"/>
  <c r="J51" i="235" s="1"/>
  <c r="E51" i="235"/>
  <c r="G51" i="235" s="1"/>
  <c r="H49" i="235"/>
  <c r="J49" i="235" s="1"/>
  <c r="E49" i="235"/>
  <c r="G49" i="235" s="1"/>
  <c r="H36" i="235"/>
  <c r="J36" i="235" s="1"/>
  <c r="E36" i="235"/>
  <c r="G36" i="235" s="1"/>
  <c r="H35" i="235"/>
  <c r="J35" i="235" s="1"/>
  <c r="E35" i="235"/>
  <c r="G35" i="235" s="1"/>
  <c r="H34" i="235"/>
  <c r="J34" i="235" s="1"/>
  <c r="E34" i="235"/>
  <c r="G34" i="235" s="1"/>
  <c r="H32" i="235"/>
  <c r="J32" i="235" s="1"/>
  <c r="E32" i="235"/>
  <c r="G32" i="235" s="1"/>
  <c r="H31" i="235"/>
  <c r="J31" i="235" s="1"/>
  <c r="E31" i="235"/>
  <c r="G31" i="235" s="1"/>
  <c r="H17" i="235"/>
  <c r="J17" i="235" s="1"/>
  <c r="E17" i="235"/>
  <c r="G17" i="235" s="1"/>
  <c r="H10" i="235"/>
  <c r="J10" i="235" s="1"/>
  <c r="E10" i="235"/>
  <c r="G10" i="235" s="1"/>
  <c r="A46" i="240" l="1"/>
  <c r="A45" i="240"/>
  <c r="A44" i="240"/>
  <c r="A43" i="240"/>
  <c r="A42" i="240"/>
  <c r="A41" i="240"/>
  <c r="A40" i="240"/>
  <c r="A39" i="240"/>
  <c r="A38" i="240"/>
  <c r="A37" i="240"/>
  <c r="A36" i="240"/>
  <c r="A35" i="240"/>
  <c r="A34" i="240"/>
  <c r="A33" i="240"/>
  <c r="A32" i="240"/>
  <c r="A31" i="240"/>
  <c r="A30" i="240"/>
  <c r="A29" i="240"/>
  <c r="A28" i="240"/>
  <c r="A27" i="240"/>
  <c r="A26" i="240"/>
  <c r="A25" i="240"/>
  <c r="A22" i="240"/>
  <c r="A21" i="240"/>
  <c r="A20" i="240"/>
  <c r="A19" i="240"/>
  <c r="A18" i="240"/>
  <c r="A17" i="240"/>
  <c r="A16" i="240"/>
  <c r="A15" i="240"/>
  <c r="A14" i="240"/>
  <c r="A13" i="240"/>
  <c r="A12" i="240"/>
  <c r="A11" i="240"/>
  <c r="A10" i="240"/>
  <c r="A9" i="240"/>
  <c r="A8" i="240"/>
  <c r="A7" i="240"/>
  <c r="A6" i="240"/>
  <c r="A5" i="240"/>
  <c r="G70" i="237"/>
  <c r="D23" i="240"/>
  <c r="D52" i="240"/>
  <c r="D54" i="240" l="1"/>
  <c r="E1" i="237"/>
  <c r="D1" i="235"/>
  <c r="A5" i="3" l="1"/>
  <c r="D25" i="3" l="1"/>
  <c r="D23" i="3"/>
  <c r="F25" i="3"/>
  <c r="F23" i="3"/>
  <c r="D2" i="235"/>
  <c r="C1" i="2"/>
  <c r="H70" i="237" l="1"/>
  <c r="E56" i="241"/>
  <c r="D19" i="3"/>
  <c r="F57" i="237" l="1"/>
  <c r="F58" i="237"/>
  <c r="F59" i="237"/>
  <c r="F60" i="237"/>
  <c r="F56" i="237"/>
  <c r="F55" i="237"/>
  <c r="J62" i="237"/>
  <c r="J61" i="237"/>
  <c r="J75" i="237"/>
  <c r="J77" i="237"/>
  <c r="J78" i="237"/>
  <c r="J76" i="237"/>
  <c r="F78" i="237"/>
  <c r="F77" i="237"/>
  <c r="F75" i="237"/>
  <c r="F76" i="237"/>
  <c r="F73" i="237"/>
  <c r="F72" i="237"/>
  <c r="F71" i="237"/>
  <c r="F68" i="237"/>
  <c r="F67" i="237"/>
  <c r="F66" i="237"/>
  <c r="J56" i="237"/>
  <c r="J57" i="237"/>
  <c r="J58" i="237"/>
  <c r="J59" i="237"/>
  <c r="J60" i="237"/>
  <c r="J55" i="237"/>
  <c r="J52" i="237"/>
  <c r="J53" i="237"/>
  <c r="J51" i="237"/>
  <c r="F44" i="237"/>
  <c r="F45" i="237"/>
  <c r="F46" i="237"/>
  <c r="F47" i="237"/>
  <c r="F48" i="237"/>
  <c r="F49" i="237"/>
  <c r="F50" i="237"/>
  <c r="F43" i="237"/>
  <c r="F36" i="237"/>
  <c r="F37" i="237"/>
  <c r="F38" i="237"/>
  <c r="F39" i="237"/>
  <c r="F40" i="237"/>
  <c r="F41" i="237"/>
  <c r="F35" i="237"/>
  <c r="J44" i="237"/>
  <c r="J45" i="237"/>
  <c r="J49" i="237"/>
  <c r="J50" i="237"/>
  <c r="J43" i="237"/>
  <c r="J42" i="237"/>
  <c r="J36" i="237"/>
  <c r="J37" i="237"/>
  <c r="J38" i="237"/>
  <c r="J39" i="237"/>
  <c r="J40" i="237"/>
  <c r="J41" i="237"/>
  <c r="J35" i="237"/>
  <c r="J34" i="237"/>
  <c r="F30" i="237"/>
  <c r="F31" i="237"/>
  <c r="F32" i="237"/>
  <c r="F33" i="237"/>
  <c r="F29" i="237"/>
  <c r="J30" i="237"/>
  <c r="J31" i="237"/>
  <c r="J32" i="237"/>
  <c r="J33" i="237"/>
  <c r="J29" i="237"/>
  <c r="J28" i="237"/>
  <c r="F21" i="237"/>
  <c r="F22" i="237"/>
  <c r="F23" i="237"/>
  <c r="F24" i="237"/>
  <c r="F25" i="237"/>
  <c r="F26" i="237"/>
  <c r="F20" i="237"/>
  <c r="J21" i="237"/>
  <c r="J22" i="237"/>
  <c r="J23" i="237"/>
  <c r="J24" i="237"/>
  <c r="J25" i="237"/>
  <c r="J26" i="237"/>
  <c r="J27" i="237"/>
  <c r="J20" i="237"/>
  <c r="J19" i="237"/>
  <c r="J18" i="237"/>
  <c r="J8" i="237"/>
  <c r="J9" i="237"/>
  <c r="J10" i="237"/>
  <c r="J11" i="237"/>
  <c r="J12" i="237"/>
  <c r="J13" i="237"/>
  <c r="J14" i="237"/>
  <c r="J15" i="237"/>
  <c r="J16" i="237"/>
  <c r="J17" i="237"/>
  <c r="J7" i="237"/>
  <c r="J6" i="237"/>
  <c r="F7" i="237"/>
  <c r="F8" i="237"/>
  <c r="F9" i="237"/>
  <c r="F10" i="237"/>
  <c r="F11" i="237"/>
  <c r="F12" i="237"/>
  <c r="F6" i="237"/>
  <c r="E3" i="237"/>
  <c r="E2" i="237"/>
  <c r="H34" i="3"/>
  <c r="I34" i="3"/>
  <c r="K19" i="225"/>
  <c r="I19" i="225"/>
  <c r="C26" i="3" l="1"/>
  <c r="D4" i="240" s="1"/>
  <c r="I32" i="3" l="1"/>
  <c r="I30" i="3"/>
  <c r="H32" i="3"/>
  <c r="H30" i="3"/>
  <c r="C22" i="3" l="1"/>
  <c r="C4" i="240" s="1"/>
  <c r="C24" i="3"/>
  <c r="E4" i="241" l="1"/>
  <c r="E49" i="241" s="1"/>
  <c r="B49" i="240" s="1"/>
  <c r="B4" i="240"/>
  <c r="H6" i="237"/>
  <c r="D4" i="241"/>
  <c r="E5" i="235"/>
  <c r="H5" i="235"/>
  <c r="L6" i="237"/>
  <c r="K6" i="237"/>
  <c r="G6" i="237"/>
  <c r="D10" i="225"/>
  <c r="H15" i="225"/>
  <c r="K18" i="225"/>
  <c r="I18" i="225"/>
  <c r="H17" i="225"/>
  <c r="C8" i="225"/>
  <c r="H14" i="225"/>
  <c r="H16" i="225"/>
  <c r="L49" i="241" l="1"/>
  <c r="J49" i="241"/>
  <c r="M49" i="241"/>
  <c r="D49" i="241"/>
  <c r="C49" i="240" s="1"/>
  <c r="K49" i="241"/>
  <c r="I49" i="241"/>
  <c r="H49" i="241"/>
  <c r="G49" i="241"/>
  <c r="M63" i="241"/>
  <c r="D63" i="241"/>
  <c r="L63" i="241"/>
  <c r="M62" i="241"/>
  <c r="D62" i="241"/>
  <c r="K63" i="241"/>
  <c r="L62" i="241"/>
  <c r="G63" i="241"/>
  <c r="J63" i="241"/>
  <c r="K62" i="241"/>
  <c r="H62" i="241"/>
  <c r="I63" i="241"/>
  <c r="J62" i="241"/>
  <c r="H63" i="241"/>
  <c r="I62" i="241"/>
  <c r="G62" i="241"/>
  <c r="E62" i="241"/>
  <c r="E63" i="241"/>
  <c r="M61" i="241"/>
  <c r="D61" i="241"/>
  <c r="I73" i="241"/>
  <c r="J72" i="241"/>
  <c r="K71" i="241"/>
  <c r="L70" i="241"/>
  <c r="M69" i="241"/>
  <c r="D69" i="241"/>
  <c r="L60" i="241"/>
  <c r="G73" i="241"/>
  <c r="H72" i="241"/>
  <c r="I71" i="241"/>
  <c r="K69" i="241"/>
  <c r="L61" i="241"/>
  <c r="M60" i="241"/>
  <c r="D60" i="241"/>
  <c r="H73" i="241"/>
  <c r="I72" i="241"/>
  <c r="J71" i="241"/>
  <c r="K70" i="241"/>
  <c r="L69" i="241"/>
  <c r="K61" i="241"/>
  <c r="J61" i="241"/>
  <c r="I61" i="241"/>
  <c r="J60" i="241"/>
  <c r="M73" i="241"/>
  <c r="D73" i="241"/>
  <c r="G71" i="241"/>
  <c r="H70" i="241"/>
  <c r="I69" i="241"/>
  <c r="H61" i="241"/>
  <c r="I60" i="241"/>
  <c r="L73" i="241"/>
  <c r="M72" i="241"/>
  <c r="D72" i="241"/>
  <c r="G70" i="241"/>
  <c r="H69" i="241"/>
  <c r="G61" i="241"/>
  <c r="H60" i="241"/>
  <c r="K73" i="241"/>
  <c r="L72" i="241"/>
  <c r="M71" i="241"/>
  <c r="D71" i="241"/>
  <c r="E130" i="235" s="1"/>
  <c r="G130" i="235" s="1"/>
  <c r="K76" i="237" s="1"/>
  <c r="K78" i="237" s="1"/>
  <c r="G69" i="241"/>
  <c r="K60" i="241"/>
  <c r="G72" i="241"/>
  <c r="H71" i="241"/>
  <c r="I70" i="241"/>
  <c r="J69" i="241"/>
  <c r="G60" i="241"/>
  <c r="J73" i="241"/>
  <c r="K72" i="241"/>
  <c r="L71" i="241"/>
  <c r="M70" i="241"/>
  <c r="D70" i="241"/>
  <c r="J70" i="241"/>
  <c r="E60" i="241"/>
  <c r="E72" i="241"/>
  <c r="E71" i="241"/>
  <c r="H130" i="235" s="1"/>
  <c r="J130" i="235" s="1"/>
  <c r="L76" i="237" s="1"/>
  <c r="L78" i="237" s="1"/>
  <c r="E70" i="241"/>
  <c r="E73" i="241"/>
  <c r="E61" i="241"/>
  <c r="E69" i="241"/>
  <c r="D68" i="241"/>
  <c r="G68" i="241" s="1"/>
  <c r="H57" i="241"/>
  <c r="J58" i="241"/>
  <c r="L59" i="241"/>
  <c r="H65" i="241"/>
  <c r="G64" i="241"/>
  <c r="I57" i="241"/>
  <c r="K58" i="241"/>
  <c r="M59" i="241"/>
  <c r="I65" i="241"/>
  <c r="G65" i="241"/>
  <c r="J57" i="241"/>
  <c r="L58" i="241"/>
  <c r="H64" i="241"/>
  <c r="J65" i="241"/>
  <c r="G57" i="241"/>
  <c r="K57" i="241"/>
  <c r="M58" i="241"/>
  <c r="I64" i="241"/>
  <c r="K65" i="241"/>
  <c r="L57" i="241"/>
  <c r="H59" i="241"/>
  <c r="J64" i="241"/>
  <c r="L65" i="241"/>
  <c r="M57" i="241"/>
  <c r="I59" i="241"/>
  <c r="K64" i="241"/>
  <c r="M65" i="241"/>
  <c r="H58" i="241"/>
  <c r="J59" i="241"/>
  <c r="L64" i="241"/>
  <c r="G58" i="241"/>
  <c r="G3" i="241"/>
  <c r="I58" i="241"/>
  <c r="K59" i="241"/>
  <c r="M64" i="241"/>
  <c r="G59" i="241"/>
  <c r="E58" i="241"/>
  <c r="E68" i="241"/>
  <c r="D58" i="241"/>
  <c r="D59" i="241"/>
  <c r="E59" i="241"/>
  <c r="D57" i="241"/>
  <c r="E64" i="241"/>
  <c r="E65" i="241"/>
  <c r="E57" i="241"/>
  <c r="H75" i="237"/>
  <c r="L75" i="237" s="1"/>
  <c r="H65" i="237"/>
  <c r="G65" i="237"/>
  <c r="G75" i="237"/>
  <c r="K75" i="237" s="1"/>
  <c r="I5" i="241"/>
  <c r="K6" i="241"/>
  <c r="M7" i="241"/>
  <c r="I9" i="241"/>
  <c r="K10" i="241"/>
  <c r="M11" i="241"/>
  <c r="I13" i="241"/>
  <c r="K14" i="241"/>
  <c r="M15" i="241"/>
  <c r="I17" i="241"/>
  <c r="K18" i="241"/>
  <c r="M19" i="241"/>
  <c r="I21" i="241"/>
  <c r="K22" i="241"/>
  <c r="M25" i="241"/>
  <c r="I27" i="241"/>
  <c r="K28" i="241"/>
  <c r="M29" i="241"/>
  <c r="I31" i="241"/>
  <c r="K32" i="241"/>
  <c r="M33" i="241"/>
  <c r="I35" i="241"/>
  <c r="K36" i="241"/>
  <c r="M37" i="241"/>
  <c r="I39" i="241"/>
  <c r="K40" i="241"/>
  <c r="M41" i="241"/>
  <c r="I43" i="241"/>
  <c r="K44" i="241"/>
  <c r="M45" i="241"/>
  <c r="I47" i="241"/>
  <c r="K48" i="241"/>
  <c r="M50" i="241"/>
  <c r="G50" i="241"/>
  <c r="G41" i="241"/>
  <c r="G33" i="241"/>
  <c r="G25" i="241"/>
  <c r="G13" i="241"/>
  <c r="G21" i="241"/>
  <c r="H5" i="241"/>
  <c r="J14" i="241"/>
  <c r="H27" i="241"/>
  <c r="H35" i="241"/>
  <c r="J44" i="241"/>
  <c r="G26" i="241"/>
  <c r="D20" i="241"/>
  <c r="C20" i="240" s="1"/>
  <c r="D46" i="241"/>
  <c r="C46" i="240" s="1"/>
  <c r="J5" i="241"/>
  <c r="L6" i="241"/>
  <c r="H8" i="241"/>
  <c r="J9" i="241"/>
  <c r="L10" i="241"/>
  <c r="H12" i="241"/>
  <c r="J13" i="241"/>
  <c r="L14" i="241"/>
  <c r="H16" i="241"/>
  <c r="J17" i="241"/>
  <c r="L18" i="241"/>
  <c r="H20" i="241"/>
  <c r="J21" i="241"/>
  <c r="L22" i="241"/>
  <c r="H26" i="241"/>
  <c r="J27" i="241"/>
  <c r="L28" i="241"/>
  <c r="H30" i="241"/>
  <c r="J31" i="241"/>
  <c r="L32" i="241"/>
  <c r="H34" i="241"/>
  <c r="J35" i="241"/>
  <c r="L36" i="241"/>
  <c r="H38" i="241"/>
  <c r="J39" i="241"/>
  <c r="L40" i="241"/>
  <c r="H42" i="241"/>
  <c r="J43" i="241"/>
  <c r="L44" i="241"/>
  <c r="H46" i="241"/>
  <c r="J47" i="241"/>
  <c r="L48" i="241"/>
  <c r="H51" i="241"/>
  <c r="G48" i="241"/>
  <c r="G40" i="241"/>
  <c r="G32" i="241"/>
  <c r="G6" i="241"/>
  <c r="G14" i="241"/>
  <c r="G22" i="241"/>
  <c r="D9" i="241"/>
  <c r="D13" i="241"/>
  <c r="D17" i="241"/>
  <c r="C17" i="240" s="1"/>
  <c r="D21" i="241"/>
  <c r="C21" i="240" s="1"/>
  <c r="D27" i="241"/>
  <c r="C27" i="240" s="1"/>
  <c r="D31" i="241"/>
  <c r="C31" i="240" s="1"/>
  <c r="D35" i="241"/>
  <c r="D39" i="241"/>
  <c r="C39" i="240" s="1"/>
  <c r="D43" i="241"/>
  <c r="C43" i="240" s="1"/>
  <c r="D47" i="241"/>
  <c r="C47" i="240" s="1"/>
  <c r="D5" i="241"/>
  <c r="E9" i="235" s="1"/>
  <c r="L7" i="241"/>
  <c r="H17" i="241"/>
  <c r="J28" i="241"/>
  <c r="L33" i="241"/>
  <c r="H43" i="241"/>
  <c r="L50" i="241"/>
  <c r="D8" i="241"/>
  <c r="D30" i="241"/>
  <c r="C30" i="240" s="1"/>
  <c r="K5" i="241"/>
  <c r="M6" i="241"/>
  <c r="I8" i="241"/>
  <c r="K9" i="241"/>
  <c r="M10" i="241"/>
  <c r="I12" i="241"/>
  <c r="K13" i="241"/>
  <c r="M14" i="241"/>
  <c r="I16" i="241"/>
  <c r="K17" i="241"/>
  <c r="M18" i="241"/>
  <c r="I20" i="241"/>
  <c r="K21" i="241"/>
  <c r="M22" i="241"/>
  <c r="I26" i="241"/>
  <c r="K27" i="241"/>
  <c r="M28" i="241"/>
  <c r="I30" i="241"/>
  <c r="K31" i="241"/>
  <c r="M32" i="241"/>
  <c r="I34" i="241"/>
  <c r="K35" i="241"/>
  <c r="M36" i="241"/>
  <c r="I38" i="241"/>
  <c r="K39" i="241"/>
  <c r="M40" i="241"/>
  <c r="I42" i="241"/>
  <c r="K43" i="241"/>
  <c r="M44" i="241"/>
  <c r="I46" i="241"/>
  <c r="K47" i="241"/>
  <c r="M48" i="241"/>
  <c r="I51" i="241"/>
  <c r="G47" i="241"/>
  <c r="G39" i="241"/>
  <c r="G31" i="241"/>
  <c r="G7" i="241"/>
  <c r="G15" i="241"/>
  <c r="G5" i="241"/>
  <c r="H9" i="241"/>
  <c r="L15" i="241"/>
  <c r="J22" i="241"/>
  <c r="H31" i="241"/>
  <c r="L41" i="241"/>
  <c r="G51" i="241"/>
  <c r="D12" i="241"/>
  <c r="D42" i="241"/>
  <c r="C42" i="240" s="1"/>
  <c r="L5" i="241"/>
  <c r="H7" i="241"/>
  <c r="J8" i="241"/>
  <c r="L9" i="241"/>
  <c r="H11" i="241"/>
  <c r="J12" i="241"/>
  <c r="L13" i="241"/>
  <c r="H15" i="241"/>
  <c r="J16" i="241"/>
  <c r="L17" i="241"/>
  <c r="H19" i="241"/>
  <c r="J20" i="241"/>
  <c r="L21" i="241"/>
  <c r="H25" i="241"/>
  <c r="J26" i="241"/>
  <c r="L27" i="241"/>
  <c r="H29" i="241"/>
  <c r="J30" i="241"/>
  <c r="L31" i="241"/>
  <c r="H33" i="241"/>
  <c r="J34" i="241"/>
  <c r="L35" i="241"/>
  <c r="H37" i="241"/>
  <c r="J38" i="241"/>
  <c r="L39" i="241"/>
  <c r="H41" i="241"/>
  <c r="J42" i="241"/>
  <c r="L43" i="241"/>
  <c r="H45" i="241"/>
  <c r="J46" i="241"/>
  <c r="L47" i="241"/>
  <c r="H50" i="241"/>
  <c r="J51" i="241"/>
  <c r="G46" i="241"/>
  <c r="G38" i="241"/>
  <c r="G30" i="241"/>
  <c r="G8" i="241"/>
  <c r="G16" i="241"/>
  <c r="D6" i="241"/>
  <c r="D10" i="241"/>
  <c r="D14" i="241"/>
  <c r="D18" i="241"/>
  <c r="C18" i="240" s="1"/>
  <c r="D22" i="241"/>
  <c r="C22" i="240" s="1"/>
  <c r="D28" i="241"/>
  <c r="C28" i="240" s="1"/>
  <c r="D32" i="241"/>
  <c r="D36" i="241"/>
  <c r="D40" i="241"/>
  <c r="D44" i="241"/>
  <c r="C44" i="240" s="1"/>
  <c r="D48" i="241"/>
  <c r="C48" i="240" s="1"/>
  <c r="J18" i="241"/>
  <c r="L37" i="241"/>
  <c r="G42" i="241"/>
  <c r="D38" i="241"/>
  <c r="M5" i="241"/>
  <c r="I7" i="241"/>
  <c r="K8" i="241"/>
  <c r="M9" i="241"/>
  <c r="I11" i="241"/>
  <c r="K12" i="241"/>
  <c r="M13" i="241"/>
  <c r="I15" i="241"/>
  <c r="K16" i="241"/>
  <c r="M17" i="241"/>
  <c r="I19" i="241"/>
  <c r="K20" i="241"/>
  <c r="M21" i="241"/>
  <c r="I25" i="241"/>
  <c r="K26" i="241"/>
  <c r="M27" i="241"/>
  <c r="I29" i="241"/>
  <c r="K30" i="241"/>
  <c r="M31" i="241"/>
  <c r="I33" i="241"/>
  <c r="K34" i="241"/>
  <c r="M35" i="241"/>
  <c r="I37" i="241"/>
  <c r="K38" i="241"/>
  <c r="M39" i="241"/>
  <c r="I41" i="241"/>
  <c r="K42" i="241"/>
  <c r="M43" i="241"/>
  <c r="I45" i="241"/>
  <c r="K46" i="241"/>
  <c r="M47" i="241"/>
  <c r="I50" i="241"/>
  <c r="K51" i="241"/>
  <c r="G45" i="241"/>
  <c r="G37" i="241"/>
  <c r="G29" i="241"/>
  <c r="G9" i="241"/>
  <c r="G17" i="241"/>
  <c r="H13" i="241"/>
  <c r="L25" i="241"/>
  <c r="J36" i="241"/>
  <c r="L45" i="241"/>
  <c r="G34" i="241"/>
  <c r="D16" i="241"/>
  <c r="D51" i="241"/>
  <c r="C51" i="240" s="1"/>
  <c r="H6" i="241"/>
  <c r="J7" i="241"/>
  <c r="L8" i="241"/>
  <c r="H10" i="241"/>
  <c r="J11" i="241"/>
  <c r="L12" i="241"/>
  <c r="H14" i="241"/>
  <c r="J15" i="241"/>
  <c r="L16" i="241"/>
  <c r="H18" i="241"/>
  <c r="J19" i="241"/>
  <c r="L20" i="241"/>
  <c r="H22" i="241"/>
  <c r="J25" i="241"/>
  <c r="L26" i="241"/>
  <c r="H28" i="241"/>
  <c r="J29" i="241"/>
  <c r="L30" i="241"/>
  <c r="H32" i="241"/>
  <c r="J33" i="241"/>
  <c r="L34" i="241"/>
  <c r="H36" i="241"/>
  <c r="J37" i="241"/>
  <c r="L38" i="241"/>
  <c r="H40" i="241"/>
  <c r="J41" i="241"/>
  <c r="L42" i="241"/>
  <c r="H44" i="241"/>
  <c r="J45" i="241"/>
  <c r="L46" i="241"/>
  <c r="H48" i="241"/>
  <c r="J50" i="241"/>
  <c r="L51" i="241"/>
  <c r="G44" i="241"/>
  <c r="G36" i="241"/>
  <c r="G28" i="241"/>
  <c r="G10" i="241"/>
  <c r="G18" i="241"/>
  <c r="D7" i="241"/>
  <c r="D11" i="241"/>
  <c r="D15" i="241"/>
  <c r="D19" i="241"/>
  <c r="C19" i="240" s="1"/>
  <c r="D25" i="241"/>
  <c r="D29" i="241"/>
  <c r="C29" i="240" s="1"/>
  <c r="D33" i="241"/>
  <c r="C33" i="240" s="1"/>
  <c r="D37" i="241"/>
  <c r="D41" i="241"/>
  <c r="C41" i="240" s="1"/>
  <c r="D45" i="241"/>
  <c r="C45" i="240" s="1"/>
  <c r="D50" i="241"/>
  <c r="C50" i="240" s="1"/>
  <c r="J10" i="241"/>
  <c r="H21" i="241"/>
  <c r="J32" i="241"/>
  <c r="J40" i="241"/>
  <c r="H47" i="241"/>
  <c r="G12" i="241"/>
  <c r="D26" i="241"/>
  <c r="I6" i="241"/>
  <c r="K7" i="241"/>
  <c r="M8" i="241"/>
  <c r="I10" i="241"/>
  <c r="K11" i="241"/>
  <c r="M12" i="241"/>
  <c r="I14" i="241"/>
  <c r="K15" i="241"/>
  <c r="M16" i="241"/>
  <c r="I18" i="241"/>
  <c r="K19" i="241"/>
  <c r="M20" i="241"/>
  <c r="I22" i="241"/>
  <c r="K25" i="241"/>
  <c r="M26" i="241"/>
  <c r="I28" i="241"/>
  <c r="K29" i="241"/>
  <c r="M30" i="241"/>
  <c r="I32" i="241"/>
  <c r="K33" i="241"/>
  <c r="M34" i="241"/>
  <c r="I36" i="241"/>
  <c r="K37" i="241"/>
  <c r="M38" i="241"/>
  <c r="I40" i="241"/>
  <c r="K41" i="241"/>
  <c r="M42" i="241"/>
  <c r="I44" i="241"/>
  <c r="K45" i="241"/>
  <c r="M46" i="241"/>
  <c r="I48" i="241"/>
  <c r="K50" i="241"/>
  <c r="M51" i="241"/>
  <c r="G43" i="241"/>
  <c r="G35" i="241"/>
  <c r="G27" i="241"/>
  <c r="G11" i="241"/>
  <c r="G19" i="241"/>
  <c r="J6" i="241"/>
  <c r="L11" i="241"/>
  <c r="L19" i="241"/>
  <c r="L29" i="241"/>
  <c r="H39" i="241"/>
  <c r="J48" i="241"/>
  <c r="G20" i="241"/>
  <c r="D34" i="241"/>
  <c r="C34" i="240" s="1"/>
  <c r="E8" i="241"/>
  <c r="E12" i="241"/>
  <c r="E16" i="241"/>
  <c r="E20" i="241"/>
  <c r="B20" i="240" s="1"/>
  <c r="E26" i="241"/>
  <c r="E30" i="241"/>
  <c r="B30" i="240" s="1"/>
  <c r="E34" i="241"/>
  <c r="B34" i="240" s="1"/>
  <c r="E38" i="241"/>
  <c r="E42" i="241"/>
  <c r="B42" i="240" s="1"/>
  <c r="E46" i="241"/>
  <c r="B46" i="240" s="1"/>
  <c r="E51" i="241"/>
  <c r="B51" i="240" s="1"/>
  <c r="E5" i="241"/>
  <c r="H9" i="235" s="1"/>
  <c r="E9" i="241"/>
  <c r="E13" i="241"/>
  <c r="E17" i="241"/>
  <c r="B17" i="240" s="1"/>
  <c r="E21" i="241"/>
  <c r="B21" i="240" s="1"/>
  <c r="E27" i="241"/>
  <c r="B27" i="240" s="1"/>
  <c r="E31" i="241"/>
  <c r="B31" i="240" s="1"/>
  <c r="E35" i="241"/>
  <c r="E39" i="241"/>
  <c r="B39" i="240" s="1"/>
  <c r="E43" i="241"/>
  <c r="B43" i="240" s="1"/>
  <c r="E47" i="241"/>
  <c r="B47" i="240" s="1"/>
  <c r="E6" i="241"/>
  <c r="E10" i="241"/>
  <c r="E14" i="241"/>
  <c r="E18" i="241"/>
  <c r="B18" i="240" s="1"/>
  <c r="E22" i="241"/>
  <c r="B22" i="240" s="1"/>
  <c r="E28" i="241"/>
  <c r="B28" i="240" s="1"/>
  <c r="E32" i="241"/>
  <c r="E36" i="241"/>
  <c r="E40" i="241"/>
  <c r="E44" i="241"/>
  <c r="B44" i="240" s="1"/>
  <c r="E48" i="241"/>
  <c r="B48" i="240" s="1"/>
  <c r="E7" i="241"/>
  <c r="E11" i="241"/>
  <c r="E15" i="241"/>
  <c r="E19" i="241"/>
  <c r="B19" i="240" s="1"/>
  <c r="E25" i="241"/>
  <c r="E29" i="241"/>
  <c r="B29" i="240" s="1"/>
  <c r="E33" i="241"/>
  <c r="B33" i="240" s="1"/>
  <c r="E37" i="241"/>
  <c r="E41" i="241"/>
  <c r="B41" i="240" s="1"/>
  <c r="E45" i="241"/>
  <c r="B45" i="240" s="1"/>
  <c r="E50" i="241"/>
  <c r="B50" i="240" s="1"/>
  <c r="H58" i="237"/>
  <c r="H57" i="237"/>
  <c r="L52" i="237"/>
  <c r="F5" i="235"/>
  <c r="G5" i="235" s="1"/>
  <c r="I5" i="235"/>
  <c r="J5" i="235" s="1"/>
  <c r="E24" i="235" l="1"/>
  <c r="G24" i="235" s="1"/>
  <c r="H24" i="235"/>
  <c r="J24" i="235" s="1"/>
  <c r="H11" i="237" s="1"/>
  <c r="K74" i="241"/>
  <c r="M74" i="241"/>
  <c r="I74" i="241"/>
  <c r="E126" i="235"/>
  <c r="G126" i="235" s="1"/>
  <c r="G76" i="237" s="1"/>
  <c r="G78" i="237" s="1"/>
  <c r="E74" i="241"/>
  <c r="H126" i="235"/>
  <c r="J126" i="235" s="1"/>
  <c r="E107" i="235"/>
  <c r="G107" i="235" s="1"/>
  <c r="G59" i="237" s="1"/>
  <c r="C16" i="240"/>
  <c r="E101" i="235"/>
  <c r="G101" i="235" s="1"/>
  <c r="H107" i="235"/>
  <c r="J107" i="235" s="1"/>
  <c r="H59" i="237" s="1"/>
  <c r="B16" i="240"/>
  <c r="H101" i="235"/>
  <c r="J101" i="235" s="1"/>
  <c r="L59" i="237" s="1"/>
  <c r="B15" i="240"/>
  <c r="H33" i="235"/>
  <c r="J33" i="235" s="1"/>
  <c r="L23" i="237" s="1"/>
  <c r="C15" i="240"/>
  <c r="E33" i="235"/>
  <c r="G33" i="235" s="1"/>
  <c r="I66" i="241"/>
  <c r="L74" i="241"/>
  <c r="D74" i="241"/>
  <c r="D65" i="241"/>
  <c r="L66" i="241"/>
  <c r="D64" i="241"/>
  <c r="E118" i="235" s="1"/>
  <c r="J74" i="241"/>
  <c r="G74" i="241"/>
  <c r="H74" i="241"/>
  <c r="H55" i="235"/>
  <c r="J55" i="235" s="1"/>
  <c r="H31" i="237" s="1"/>
  <c r="H23" i="235"/>
  <c r="J23" i="235" s="1"/>
  <c r="H10" i="237" s="1"/>
  <c r="H104" i="235"/>
  <c r="J104" i="235" s="1"/>
  <c r="H56" i="237" s="1"/>
  <c r="B32" i="240"/>
  <c r="H84" i="235"/>
  <c r="J84" i="235" s="1"/>
  <c r="H45" i="237" s="1"/>
  <c r="C32" i="240"/>
  <c r="E84" i="235"/>
  <c r="G84" i="235" s="1"/>
  <c r="E55" i="235"/>
  <c r="G55" i="235" s="1"/>
  <c r="E104" i="235"/>
  <c r="G104" i="235" s="1"/>
  <c r="G56" i="237" s="1"/>
  <c r="E23" i="235"/>
  <c r="G23" i="235" s="1"/>
  <c r="H117" i="235"/>
  <c r="J117" i="235" s="1"/>
  <c r="H119" i="235"/>
  <c r="J119" i="235" s="1"/>
  <c r="H73" i="237" s="1"/>
  <c r="H25" i="235"/>
  <c r="J25" i="235" s="1"/>
  <c r="H12" i="237" s="1"/>
  <c r="E66" i="241"/>
  <c r="H22" i="235"/>
  <c r="J22" i="235" s="1"/>
  <c r="H9" i="237" s="1"/>
  <c r="E21" i="235"/>
  <c r="G21" i="235" s="1"/>
  <c r="E69" i="235"/>
  <c r="G69" i="235" s="1"/>
  <c r="G36" i="237" s="1"/>
  <c r="H21" i="235"/>
  <c r="J21" i="235" s="1"/>
  <c r="H8" i="237" s="1"/>
  <c r="E22" i="235"/>
  <c r="G22" i="235" s="1"/>
  <c r="H69" i="235"/>
  <c r="J69" i="235" s="1"/>
  <c r="E25" i="235"/>
  <c r="G25" i="235" s="1"/>
  <c r="B35" i="240"/>
  <c r="B37" i="240"/>
  <c r="B14" i="240"/>
  <c r="H18" i="235"/>
  <c r="J18" i="235" s="1"/>
  <c r="B8" i="240"/>
  <c r="H13" i="235"/>
  <c r="J13" i="235" s="1"/>
  <c r="L12" i="237" s="1"/>
  <c r="C7" i="240"/>
  <c r="E12" i="235"/>
  <c r="G12" i="235" s="1"/>
  <c r="C14" i="240"/>
  <c r="E18" i="235"/>
  <c r="G18" i="235" s="1"/>
  <c r="C8" i="240"/>
  <c r="E13" i="235"/>
  <c r="G13" i="235" s="1"/>
  <c r="C13" i="240"/>
  <c r="E62" i="235"/>
  <c r="G62" i="235" s="1"/>
  <c r="K36" i="237" s="1"/>
  <c r="C26" i="240"/>
  <c r="C37" i="240"/>
  <c r="C10" i="240"/>
  <c r="E15" i="235"/>
  <c r="G15" i="235" s="1"/>
  <c r="B40" i="240"/>
  <c r="B6" i="240"/>
  <c r="H11" i="235"/>
  <c r="J11" i="235" s="1"/>
  <c r="C40" i="240"/>
  <c r="C6" i="240"/>
  <c r="E11" i="235"/>
  <c r="G11" i="235" s="1"/>
  <c r="C12" i="240"/>
  <c r="E50" i="235"/>
  <c r="G50" i="235" s="1"/>
  <c r="C9" i="240"/>
  <c r="E14" i="235"/>
  <c r="G14" i="235" s="1"/>
  <c r="B11" i="240"/>
  <c r="H16" i="235"/>
  <c r="J16" i="235" s="1"/>
  <c r="B10" i="240"/>
  <c r="H15" i="235"/>
  <c r="J15" i="235" s="1"/>
  <c r="B36" i="240"/>
  <c r="B13" i="240"/>
  <c r="H62" i="235"/>
  <c r="J62" i="235" s="1"/>
  <c r="L36" i="237" s="1"/>
  <c r="C36" i="240"/>
  <c r="B7" i="240"/>
  <c r="H12" i="235"/>
  <c r="J12" i="235" s="1"/>
  <c r="B12" i="240"/>
  <c r="H50" i="235"/>
  <c r="J50" i="235" s="1"/>
  <c r="L31" i="237" s="1"/>
  <c r="B9" i="240"/>
  <c r="H14" i="235"/>
  <c r="J14" i="235" s="1"/>
  <c r="B26" i="240"/>
  <c r="C38" i="240"/>
  <c r="C35" i="240"/>
  <c r="C11" i="240"/>
  <c r="E16" i="235"/>
  <c r="G16" i="235" s="1"/>
  <c r="B38" i="240"/>
  <c r="K52" i="241"/>
  <c r="J52" i="241"/>
  <c r="J23" i="241"/>
  <c r="G23" i="241"/>
  <c r="M52" i="241"/>
  <c r="B25" i="240"/>
  <c r="E52" i="241"/>
  <c r="M23" i="241"/>
  <c r="H52" i="241"/>
  <c r="H23" i="241"/>
  <c r="C25" i="240"/>
  <c r="D52" i="241"/>
  <c r="L52" i="241"/>
  <c r="G52" i="241"/>
  <c r="B5" i="240"/>
  <c r="E23" i="241"/>
  <c r="I52" i="241"/>
  <c r="K23" i="241"/>
  <c r="L23" i="241"/>
  <c r="C5" i="240"/>
  <c r="D23" i="241"/>
  <c r="I23" i="241"/>
  <c r="K30" i="237"/>
  <c r="G30" i="237"/>
  <c r="K44" i="237"/>
  <c r="G58" i="237"/>
  <c r="G57" i="237"/>
  <c r="G9" i="235"/>
  <c r="L26" i="237"/>
  <c r="H22" i="237"/>
  <c r="H25" i="237"/>
  <c r="L40" i="237"/>
  <c r="H37" i="237"/>
  <c r="H38" i="237"/>
  <c r="L44" i="237"/>
  <c r="L37" i="237"/>
  <c r="L56" i="237"/>
  <c r="L58" i="237"/>
  <c r="L30" i="237"/>
  <c r="L22" i="237"/>
  <c r="H30" i="237"/>
  <c r="L24" i="237"/>
  <c r="L25" i="237"/>
  <c r="H23" i="237"/>
  <c r="H24" i="237"/>
  <c r="L39" i="237"/>
  <c r="H39" i="237"/>
  <c r="H40" i="237"/>
  <c r="H48" i="237"/>
  <c r="L32" i="237"/>
  <c r="H21" i="237"/>
  <c r="H32" i="237"/>
  <c r="L38" i="237"/>
  <c r="H47" i="237"/>
  <c r="L57" i="237"/>
  <c r="L45" i="237"/>
  <c r="H46" i="237"/>
  <c r="J132" i="235"/>
  <c r="E132" i="235"/>
  <c r="J9" i="235"/>
  <c r="E44" i="235"/>
  <c r="E81" i="235"/>
  <c r="H81" i="235"/>
  <c r="H44" i="235"/>
  <c r="J44" i="235"/>
  <c r="J81" i="235"/>
  <c r="J128" i="235" l="1"/>
  <c r="H76" i="237"/>
  <c r="H78" i="237" s="1"/>
  <c r="E128" i="235"/>
  <c r="E102" i="235"/>
  <c r="E116" i="235"/>
  <c r="G116" i="235" s="1"/>
  <c r="G72" i="237" s="1"/>
  <c r="E37" i="235"/>
  <c r="E45" i="235" s="1"/>
  <c r="J102" i="235"/>
  <c r="L60" i="237" s="1"/>
  <c r="H102" i="235"/>
  <c r="H37" i="235"/>
  <c r="H45" i="235" s="1"/>
  <c r="H57" i="235"/>
  <c r="D66" i="241"/>
  <c r="H88" i="235"/>
  <c r="H108" i="235"/>
  <c r="J57" i="235"/>
  <c r="E88" i="235"/>
  <c r="J120" i="235"/>
  <c r="H66" i="241"/>
  <c r="K66" i="241"/>
  <c r="G66" i="241"/>
  <c r="H120" i="235"/>
  <c r="G118" i="235"/>
  <c r="J67" i="235"/>
  <c r="L41" i="237" s="1"/>
  <c r="H67" i="235"/>
  <c r="J52" i="235"/>
  <c r="L33" i="237" s="1"/>
  <c r="H52" i="235"/>
  <c r="E57" i="235"/>
  <c r="E67" i="235"/>
  <c r="H74" i="235"/>
  <c r="E108" i="235"/>
  <c r="E26" i="235"/>
  <c r="B23" i="240"/>
  <c r="H19" i="235"/>
  <c r="E52" i="235"/>
  <c r="B52" i="240"/>
  <c r="E19" i="235"/>
  <c r="E74" i="235"/>
  <c r="C23" i="240"/>
  <c r="H26" i="235"/>
  <c r="C52" i="240"/>
  <c r="J54" i="241"/>
  <c r="D54" i="241"/>
  <c r="K54" i="241"/>
  <c r="E54" i="241"/>
  <c r="M54" i="241"/>
  <c r="H54" i="241"/>
  <c r="I54" i="241"/>
  <c r="L54" i="241"/>
  <c r="G54" i="241"/>
  <c r="H72" i="237"/>
  <c r="E77" i="241" s="1"/>
  <c r="G26" i="235"/>
  <c r="J26" i="235"/>
  <c r="H18" i="237" s="1"/>
  <c r="G108" i="235"/>
  <c r="G60" i="237" s="1"/>
  <c r="G21" i="237"/>
  <c r="G8" i="237"/>
  <c r="K37" i="237"/>
  <c r="K8" i="237"/>
  <c r="K11" i="237"/>
  <c r="G12" i="237"/>
  <c r="G11" i="237"/>
  <c r="K16" i="237"/>
  <c r="K15" i="237"/>
  <c r="K23" i="237"/>
  <c r="G47" i="237"/>
  <c r="K24" i="237"/>
  <c r="G38" i="237"/>
  <c r="G37" i="237"/>
  <c r="K38" i="237"/>
  <c r="G48" i="237"/>
  <c r="K56" i="237"/>
  <c r="K10" i="237"/>
  <c r="G9" i="237"/>
  <c r="K17" i="237"/>
  <c r="G25" i="237"/>
  <c r="G24" i="237"/>
  <c r="G39" i="237"/>
  <c r="G32" i="237"/>
  <c r="G40" i="237"/>
  <c r="G31" i="237"/>
  <c r="K13" i="237"/>
  <c r="G10" i="237"/>
  <c r="G22" i="237"/>
  <c r="K22" i="237"/>
  <c r="K25" i="237"/>
  <c r="G45" i="237"/>
  <c r="K32" i="237"/>
  <c r="K40" i="237"/>
  <c r="K21" i="237"/>
  <c r="G132" i="235"/>
  <c r="K52" i="237"/>
  <c r="K26" i="237"/>
  <c r="G23" i="237"/>
  <c r="K45" i="237"/>
  <c r="K61" i="237"/>
  <c r="G46" i="237"/>
  <c r="K31" i="237"/>
  <c r="K39" i="237"/>
  <c r="K58" i="237"/>
  <c r="G57" i="235"/>
  <c r="G128" i="235"/>
  <c r="G81" i="235"/>
  <c r="G102" i="235"/>
  <c r="G74" i="235"/>
  <c r="G67" i="235"/>
  <c r="K57" i="237"/>
  <c r="G52" i="235"/>
  <c r="G44" i="237"/>
  <c r="G88" i="235"/>
  <c r="K59" i="237"/>
  <c r="L21" i="237"/>
  <c r="L49" i="237"/>
  <c r="H44" i="237"/>
  <c r="L61" i="237"/>
  <c r="L8" i="237"/>
  <c r="H36" i="237"/>
  <c r="H27" i="237"/>
  <c r="L11" i="237"/>
  <c r="L15" i="237"/>
  <c r="L14" i="237"/>
  <c r="L17" i="237"/>
  <c r="L13" i="237"/>
  <c r="K12" i="237"/>
  <c r="G37" i="235"/>
  <c r="J37" i="235"/>
  <c r="L16" i="237"/>
  <c r="L10" i="237"/>
  <c r="G44" i="235"/>
  <c r="L9" i="237"/>
  <c r="G19" i="235"/>
  <c r="K14" i="237"/>
  <c r="K9" i="237"/>
  <c r="J19" i="235"/>
  <c r="J88" i="235"/>
  <c r="J74" i="235"/>
  <c r="J108" i="235"/>
  <c r="H60" i="237" s="1"/>
  <c r="E110" i="235" l="1"/>
  <c r="E112" i="235" s="1"/>
  <c r="G120" i="235"/>
  <c r="E120" i="235"/>
  <c r="G73" i="237"/>
  <c r="D77" i="241" s="1"/>
  <c r="H58" i="235"/>
  <c r="D79" i="241"/>
  <c r="J58" i="235"/>
  <c r="L34" i="237" s="1"/>
  <c r="H33" i="237"/>
  <c r="M66" i="241"/>
  <c r="J66" i="241"/>
  <c r="H75" i="235"/>
  <c r="H27" i="235"/>
  <c r="H90" i="235"/>
  <c r="H91" i="235"/>
  <c r="E58" i="235"/>
  <c r="E75" i="235"/>
  <c r="B54" i="240"/>
  <c r="E90" i="235"/>
  <c r="C54" i="240"/>
  <c r="E27" i="235"/>
  <c r="E91" i="235"/>
  <c r="G110" i="235"/>
  <c r="G112" i="235" s="1"/>
  <c r="H110" i="235"/>
  <c r="H112" i="235" s="1"/>
  <c r="J110" i="235"/>
  <c r="J112" i="235" s="1"/>
  <c r="G18" i="237"/>
  <c r="G27" i="237"/>
  <c r="K60" i="237"/>
  <c r="J27" i="235"/>
  <c r="G49" i="237"/>
  <c r="K33" i="237"/>
  <c r="G33" i="237"/>
  <c r="K27" i="237"/>
  <c r="K41" i="237"/>
  <c r="G27" i="235"/>
  <c r="G41" i="237"/>
  <c r="K49" i="237"/>
  <c r="G75" i="235"/>
  <c r="G58" i="235"/>
  <c r="G90" i="235"/>
  <c r="H41" i="237"/>
  <c r="H49" i="237"/>
  <c r="L27" i="237"/>
  <c r="L18" i="237"/>
  <c r="J45" i="235"/>
  <c r="G91" i="235"/>
  <c r="G45" i="235"/>
  <c r="K18" i="237"/>
  <c r="J75" i="235"/>
  <c r="J90" i="235"/>
  <c r="J91" i="235"/>
  <c r="H92" i="235" l="1"/>
  <c r="H94" i="235" s="1"/>
  <c r="H111" i="235" s="1"/>
  <c r="H113" i="235" s="1"/>
  <c r="E92" i="235"/>
  <c r="E94" i="235" s="1"/>
  <c r="E111" i="235" s="1"/>
  <c r="E113" i="235" s="1"/>
  <c r="E122" i="235" s="1"/>
  <c r="K62" i="237"/>
  <c r="K50" i="237"/>
  <c r="G92" i="235"/>
  <c r="K51" i="237" s="1"/>
  <c r="K28" i="237"/>
  <c r="K34" i="237"/>
  <c r="K42" i="237"/>
  <c r="K19" i="237"/>
  <c r="L19" i="237"/>
  <c r="L50" i="237"/>
  <c r="H50" i="237"/>
  <c r="L42" i="237"/>
  <c r="L62" i="237"/>
  <c r="L28" i="237"/>
  <c r="G50" i="237"/>
  <c r="J92" i="235"/>
  <c r="G94" i="235" l="1"/>
  <c r="G111" i="235" s="1"/>
  <c r="G113" i="235" s="1"/>
  <c r="G122" i="235" s="1"/>
  <c r="J94" i="235"/>
  <c r="L51" i="237"/>
  <c r="H67" i="237" l="1"/>
  <c r="J111" i="235"/>
  <c r="J113" i="235" s="1"/>
  <c r="G66" i="237"/>
  <c r="K53" i="237"/>
  <c r="L53" i="237"/>
  <c r="H66" i="237" l="1"/>
  <c r="G67" i="237"/>
  <c r="H68" i="237" l="1"/>
  <c r="E76" i="241" s="1"/>
  <c r="G68" i="237"/>
  <c r="D76" i="241" s="1"/>
</calcChain>
</file>

<file path=xl/sharedStrings.xml><?xml version="1.0" encoding="utf-8"?>
<sst xmlns="http://schemas.openxmlformats.org/spreadsheetml/2006/main" count="755" uniqueCount="336">
  <si>
    <t>Totale disponibilitá liquide</t>
  </si>
  <si>
    <t>ZUSAMMENFASSENDE DATEN</t>
  </si>
  <si>
    <t>Steuernummer:</t>
  </si>
  <si>
    <t>Rechtsform:</t>
  </si>
  <si>
    <t>Berichtsjahr:</t>
  </si>
  <si>
    <t>Nummer RUNTS :</t>
  </si>
  <si>
    <t>Beginn:</t>
  </si>
  <si>
    <t>Ende:</t>
  </si>
  <si>
    <t>Jahresabschluss zum:</t>
  </si>
  <si>
    <t>Allgemeine Informationen</t>
  </si>
  <si>
    <t xml:space="preserve">   Anagrafische Daten</t>
  </si>
  <si>
    <t xml:space="preserve">      Rechtssitz</t>
  </si>
  <si>
    <t xml:space="preserve">      Bezeichnung</t>
  </si>
  <si>
    <t xml:space="preserve">      gesetzlicher Vertreter</t>
  </si>
  <si>
    <t xml:space="preserve">      MwSt.-Nummer</t>
  </si>
  <si>
    <t xml:space="preserve">      Steuernummer</t>
  </si>
  <si>
    <t xml:space="preserve">      Nummer RUNTS</t>
  </si>
  <si>
    <t xml:space="preserve">      Rechtsform</t>
  </si>
  <si>
    <t xml:space="preserve">      Berichtsjahr:</t>
  </si>
  <si>
    <t xml:space="preserve">      Suchfilter:</t>
  </si>
  <si>
    <t>Vorjahreszeitraum:</t>
  </si>
  <si>
    <t>Rechtssitz:</t>
  </si>
  <si>
    <t xml:space="preserve">      Vorjahreszeitraum:</t>
  </si>
  <si>
    <t xml:space="preserve">      Jahresabschluss zum</t>
  </si>
  <si>
    <t xml:space="preserve">      Filter:</t>
  </si>
  <si>
    <t xml:space="preserve">      geplantes Geschäftsjahr:</t>
  </si>
  <si>
    <t xml:space="preserve">Jahresabschluss gemäß Kassa Prinzip </t>
  </si>
  <si>
    <t>Datum</t>
  </si>
  <si>
    <t>Betrag</t>
  </si>
  <si>
    <t>Berichtsjahr</t>
  </si>
  <si>
    <t>A_Einzahlungen_aufgrund_von_Tätigkeiten_von_allg_Interesse</t>
  </si>
  <si>
    <t>A_Auszahlungen_aufgrund_von_Tätigkeiten_von_allg_Interesse</t>
  </si>
  <si>
    <t>B_Einzahlungen_aufgrund_von_weiteren_Tätigkeiten</t>
  </si>
  <si>
    <t>C_Einzahlungen_aufgrund_von_Fundraising_Aktivitäten</t>
  </si>
  <si>
    <t>C_Auszahlungen_aufgrund_von_Fundraising_Aktivitäten</t>
  </si>
  <si>
    <t>D_Einzahlungen_aufgrund_des_Finanz_und_Anlagevermögens</t>
  </si>
  <si>
    <t>D_Auszahlungen_aufgrund_des_Finanz_und_Anlagevermögens</t>
  </si>
  <si>
    <t>E_Zusätzliche_Einzahlungen</t>
  </si>
  <si>
    <t>E_Zusätzliche_Auszahlungen</t>
  </si>
  <si>
    <t>Einzahlungenaufgrund_von_Veräußerungen_von_Anlagevermögen_oder_Kapitaleinlagen_von_Dritten</t>
  </si>
  <si>
    <t>Auszahlungen_aufgrund_von_Investitionen_in_Anlagevermögen_oder_Kapitalrückerstattung_an_Dritten</t>
  </si>
  <si>
    <t>Bargeld_und_Bankeinlagen</t>
  </si>
  <si>
    <t>Auszahlungen_aus_Eigenleistung</t>
  </si>
  <si>
    <t>Einzahlungen_aus_Eigenleistung</t>
  </si>
  <si>
    <t xml:space="preserve">Jahresabschluss gemäß Kassa </t>
  </si>
  <si>
    <t>1. Einzahlungen aus Mitgliedsbeiträgen und Einbringungen der Stifter/Gründer</t>
  </si>
  <si>
    <t>2. Einzahlungen von Mitgliedern aufgrund von wechsel- seitigen Tätigkeiten</t>
  </si>
  <si>
    <t>4. freiwillige Spenden</t>
  </si>
  <si>
    <t>5. 5 Promille Zuwendungen</t>
  </si>
  <si>
    <t>6. Beiträge von Privaten</t>
  </si>
  <si>
    <t>7. Einzahlungen aus Dienstleistungen und Abtretungen an Dritte</t>
  </si>
  <si>
    <t>8. Beiträge von öffentlichen Körperschaften</t>
  </si>
  <si>
    <t>9. Einzahlungen aufgrund von Verträgen mit öffentlichen Körperschaften</t>
  </si>
  <si>
    <t>10. Sonstige Einzahlungen</t>
  </si>
  <si>
    <t>1. Roh-, Hilfs- und Verbrauchsmaterialien sowie Verbrauchsgüter</t>
  </si>
  <si>
    <t>2. Dienstleistungen</t>
  </si>
  <si>
    <t>3. Nutzung der Güter Dritter</t>
  </si>
  <si>
    <t>4. Personalausgaben</t>
  </si>
  <si>
    <t>5. Sonstige Betriebsauszahlungen</t>
  </si>
  <si>
    <t>1. Einzahlungen aus Mitgliedsbeiträgen und Einbringungen der Mitglieder und der Stifter/Gründer</t>
  </si>
  <si>
    <t>2. Beiträge von Privaten</t>
  </si>
  <si>
    <t>3. Einzahlungen für Dienstleistungen und Abtretungen an Dritte</t>
  </si>
  <si>
    <t>4. Beiträge von öffentlichen Körperschaften</t>
  </si>
  <si>
    <t>5. Einzahlungen aufgrund von Verträgen mit öffentlichen Körperschaften</t>
  </si>
  <si>
    <t>6. Sonstige Einzahlungen, Renditen und Erträge</t>
  </si>
  <si>
    <t>B_Auszahlungen_aufgrund_von_weiteren_Tätigkeiten</t>
  </si>
  <si>
    <t>4. Personalspesen</t>
  </si>
  <si>
    <t>1. Einzahlungen aus gewohnheitsmäßigem Fundraising</t>
  </si>
  <si>
    <t>2. Einzahlungen im Zuge der gelegentlichen Geldbeschaffungen</t>
  </si>
  <si>
    <t>3. Sonstige Einzahlungen</t>
  </si>
  <si>
    <t>1. Auszahlungen aus gewohnheitsmäßigem Fundraising</t>
  </si>
  <si>
    <t>2. Auszahlungen für gelegentliche Geldbeschaffung</t>
  </si>
  <si>
    <t>3. Sonstige Auszahlungen</t>
  </si>
  <si>
    <t>1. aufgrund von Bankbeziehungen</t>
  </si>
  <si>
    <t>2. aufgrund von Finanzinvestitionen</t>
  </si>
  <si>
    <t>3. aufgrund des Gebäudebestandes</t>
  </si>
  <si>
    <t>4. aufgrund von anderen Vermögenswerten</t>
  </si>
  <si>
    <t>5. Sonstige Einzahlungen</t>
  </si>
  <si>
    <t>5. sonstige Auszahlungen</t>
  </si>
  <si>
    <t>1. Einzahlungen aufgrund der Freistellung von Personal</t>
  </si>
  <si>
    <t>2. Sonstige zusätzliche Einzahlungen</t>
  </si>
  <si>
    <t>5. Sonstige zusätzliche Auszahlungen</t>
  </si>
  <si>
    <t>Steuern</t>
  </si>
  <si>
    <t>1. Veräußerungen von Anlagevermögen im Zusammen- hang mit Tätigkeiten von allgemeinem Interesse</t>
  </si>
  <si>
    <t>2. Veräußerungen von Anlagevermögen in Bezug auf weitere Tätigkeiten</t>
  </si>
  <si>
    <t>3. Veräußerungen von Finanz- und Anlagevermögen</t>
  </si>
  <si>
    <t>4. Eingang von Finanzierungen und Darlehen</t>
  </si>
  <si>
    <t>1. Investitionen in Anlagevermögen im Zusammenhang mit Tätigkeiten von allgemeinem Interesse</t>
  </si>
  <si>
    <t>2. Investitionen in Anlagevermögen in Bezug auf weitere Tätigkeiten</t>
  </si>
  <si>
    <t>3. Investitionen in Finanz- und Anlagevermögen</t>
  </si>
  <si>
    <t>4. Rückzahlung von Kapital und Darlehen</t>
  </si>
  <si>
    <t>Bargeld Es.t-1</t>
  </si>
  <si>
    <t>Bank- und Posteinlagen Es.t-1</t>
  </si>
  <si>
    <t>1. aus Tätigkeiten von allg. Interesse</t>
  </si>
  <si>
    <t>2. aus weiteren Tätigkeiten</t>
  </si>
  <si>
    <t>A – Einzahlungen aufgrund von Tätigkeiten von allg. Interesse</t>
  </si>
  <si>
    <t>EINZAHLUNGEN</t>
  </si>
  <si>
    <t xml:space="preserve">               1. Einzahlungen aus Mitgliedsbeiträgen und Einbringungen der Stifter/Gründer</t>
  </si>
  <si>
    <t xml:space="preserve">               2. Einzahlungen von Mitgliedern aufgrund von wechsel- seitigen Tätigkeiten</t>
  </si>
  <si>
    <t xml:space="preserve">               4. freiwillige Spenden</t>
  </si>
  <si>
    <t xml:space="preserve">               5. 5 Promille Zuwendungen</t>
  </si>
  <si>
    <t xml:space="preserve">               6. Beiträge von Privaten</t>
  </si>
  <si>
    <t xml:space="preserve">               7. Einzahlungen aus Dienstleistungen und Abtretungen an Dritte</t>
  </si>
  <si>
    <t xml:space="preserve">               8. Beiträge von öffentlichen Körperschaften</t>
  </si>
  <si>
    <t xml:space="preserve">               9. Einzahlungen aufgrund von Verträgen mit öffentlichen Körperschaften</t>
  </si>
  <si>
    <t xml:space="preserve">               10. Sonstige Einzahlungen</t>
  </si>
  <si>
    <t xml:space="preserve">               Insgesamt</t>
  </si>
  <si>
    <t>AUSZAHLUNGEN</t>
  </si>
  <si>
    <t xml:space="preserve">               1. Roh-, Hilfs- und Verbrauchsmaterialien sowie Verbrauchsgüter</t>
  </si>
  <si>
    <t xml:space="preserve">               2. Dienstleistungen</t>
  </si>
  <si>
    <t xml:space="preserve">               3. Nutzung der Güter Dritter</t>
  </si>
  <si>
    <t xml:space="preserve">               4. Personalausgaben</t>
  </si>
  <si>
    <t xml:space="preserve">               5. Sonstige Betriebsauszahlungen</t>
  </si>
  <si>
    <t xml:space="preserve">               Überschuss/Fehlbetrag aus Tätigkeiten von allg. Interesse (+/-)</t>
  </si>
  <si>
    <t xml:space="preserve">               1. Einzahlungen aus Mitgliedsbeiträgen und Einbringungen der Mitglieder und der Stifter/Gründer</t>
  </si>
  <si>
    <t xml:space="preserve">               2. Beiträge von Privaten</t>
  </si>
  <si>
    <t xml:space="preserve">               3. Einzahlungen für Dienstleistungen und Abtretungen an Dritte</t>
  </si>
  <si>
    <t xml:space="preserve">               4. Beiträge von öffentlichen Körperschaften</t>
  </si>
  <si>
    <t xml:space="preserve">               5. Einzahlungen aufgrund von Verträgen mit öffentlichen Körperschaften</t>
  </si>
  <si>
    <t xml:space="preserve">               6. Sonstige Einzahlungen, Renditen und Erträge</t>
  </si>
  <si>
    <t xml:space="preserve">               4. Personalspesen</t>
  </si>
  <si>
    <t xml:space="preserve">               Überschuss/Fehlbetrag aus weiteren Tätigkeiten von allg. Interesse (+/-)</t>
  </si>
  <si>
    <t xml:space="preserve">               1. Einzahlungen aus gewohnheitsmäßigem Fundraising</t>
  </si>
  <si>
    <t xml:space="preserve">               2. Einzahlungen im Zuge der gelegentlichen Geldbeschaffungen</t>
  </si>
  <si>
    <t xml:space="preserve">               3. Sonstige Einzahlungen</t>
  </si>
  <si>
    <t xml:space="preserve">               1. Auszahlungen aus gewohnheitsmäßigem Fundraising</t>
  </si>
  <si>
    <t xml:space="preserve">               2. Auszahlungen für gelegentliche Geldbeschaffung</t>
  </si>
  <si>
    <t xml:space="preserve">               3. Sonstige Auszahlungen</t>
  </si>
  <si>
    <t xml:space="preserve">               Überschuss/Fehlbetrag aus Fundraising-Aktivitäten (+/-)</t>
  </si>
  <si>
    <t xml:space="preserve">               1. aufgrund von Bankbeziehungen</t>
  </si>
  <si>
    <t xml:space="preserve">               2. aufgrund von Finanzinvestitionen</t>
  </si>
  <si>
    <t xml:space="preserve">               3. aufgrund des Gebäudebestandes</t>
  </si>
  <si>
    <t xml:space="preserve">               4. aufgrund von anderen Vermögenswerten</t>
  </si>
  <si>
    <t xml:space="preserve">               5. Sonstige Einzahlungen</t>
  </si>
  <si>
    <t xml:space="preserve">               5. sonstige Auszahlungen</t>
  </si>
  <si>
    <t xml:space="preserve">               1. Einzahlungen aufgrund der Freistellung von Personal</t>
  </si>
  <si>
    <t xml:space="preserve">               2. Sonstige zusätzliche Einzahlungen</t>
  </si>
  <si>
    <t xml:space="preserve">               5. Sonstige zusätzliche Auszahlungen</t>
  </si>
  <si>
    <t xml:space="preserve">               Steuern</t>
  </si>
  <si>
    <t xml:space="preserve">               Jahresüberschuss/Jahresfehlbetrag vor Steuern (+/-) </t>
  </si>
  <si>
    <t xml:space="preserve">               Auszahlungen  insgesamt</t>
  </si>
  <si>
    <t xml:space="preserve">               Einzahlungen  insgesamt</t>
  </si>
  <si>
    <t xml:space="preserve">               Überschuss/Fehlbetrag vor Investitionen und Veräußerungen sowie Finanzierungen (+/-)</t>
  </si>
  <si>
    <t xml:space="preserve">               1. Veräußerungen von Anlagevermögen im Zusammen- hang mit Tätigkeiten von allgemeinem Interesse</t>
  </si>
  <si>
    <t xml:space="preserve">               2. Veräußerungen von Anlagevermögen in Bezug auf weitere Tätigkeiten</t>
  </si>
  <si>
    <t xml:space="preserve">               3. Veräußerungen von Finanz- und Anlagevermögen</t>
  </si>
  <si>
    <t xml:space="preserve">               4. Eingang von Finanzierungen und Darlehen</t>
  </si>
  <si>
    <t xml:space="preserve">              1. Investitionen in Anlagevermögen im Zusammenhang mit Tätigkeiten von allgemeinem Interesse</t>
  </si>
  <si>
    <t xml:space="preserve">              2. Investitionen in Anlagevermögen in Bezug auf weitere Tätigkeiten</t>
  </si>
  <si>
    <t xml:space="preserve">              3. Investitionen in Finanz- und Anlagevermögen</t>
  </si>
  <si>
    <t xml:space="preserve">              4. Rückzahlung von Kapital und Darlehen</t>
  </si>
  <si>
    <t xml:space="preserve">              Insgesamt</t>
  </si>
  <si>
    <t xml:space="preserve">              Steuern</t>
  </si>
  <si>
    <t xml:space="preserve">              Überschuss/Fehlbetrag aufgrund von Einzahlungen und Auszahlungen betreffend Investitionen, Veräußerungen von Vermögen sowie Finanzierungen</t>
  </si>
  <si>
    <t xml:space="preserve">              Jahresüberschuss/Jahresfehlbetrag vor Investitionen und Veräußerungen von Vermögenswerten sowie Finanzierungen</t>
  </si>
  <si>
    <t xml:space="preserve">              Überschuss/Fehlbetrag aus Einzahlungen und Auszahlungen für Investitionen und Veräußerungen von Vermögenswerten sowie Finanzierungen</t>
  </si>
  <si>
    <t xml:space="preserve">               Gesamtüberschuss/Gesamtfehlbetrag</t>
  </si>
  <si>
    <t>Einzahlungen (aus Eigenleistung)</t>
  </si>
  <si>
    <t xml:space="preserve">               1. aus Tätigkeiten von allg. Interesse</t>
  </si>
  <si>
    <t xml:space="preserve">               2. aus weiteren Tätigkeiten</t>
  </si>
  <si>
    <t>Fiktive Auszahlungen und Einzahlungen</t>
  </si>
  <si>
    <t>Auszahlungen (aus Eigenleistung)</t>
  </si>
  <si>
    <t xml:space="preserve">               Bargeld Es.t</t>
  </si>
  <si>
    <t xml:space="preserve">               Bargeld Es.t-1</t>
  </si>
  <si>
    <t xml:space="preserve">               Bank- und Posteinlagen Es.t</t>
  </si>
  <si>
    <t xml:space="preserve">               Bank- und Posteinlagen Es.t-1</t>
  </si>
  <si>
    <t>Bargeld und Bankeinlagen</t>
  </si>
  <si>
    <t>Anmerkungen</t>
  </si>
  <si>
    <t>ÜBEREINSTIMMUNG VON RESULTAT VS. DELTA LIQUIDE MITTEL</t>
  </si>
  <si>
    <t>Auszahlungen</t>
  </si>
  <si>
    <t>A) Auszahlungen aufgrund von Tätigkeiten von allg. Interesse</t>
  </si>
  <si>
    <t>1) Roh-, Hilfs- und Verbrauchsmaterialien sowie Verbrauchsgüter</t>
  </si>
  <si>
    <t>2) Dienstleistungen</t>
  </si>
  <si>
    <t>3) Nutzung der Güter Dritter</t>
  </si>
  <si>
    <t>4) Personalausgaben</t>
  </si>
  <si>
    <t>5) Sonstige Betriebsauszahlungen</t>
  </si>
  <si>
    <t>Insgesamt</t>
  </si>
  <si>
    <t>Einzahlungen</t>
  </si>
  <si>
    <t>A) Einzahlungen aufgrund von Tätigkeiten von allg. Interesse</t>
  </si>
  <si>
    <t>1) Einzahlungen aus Mitgliedsbeiträgen und Einbringungen der Stifter/Gründer</t>
  </si>
  <si>
    <t>2) Einzahlungen von Mitgliedern aufgrund von wechselseitigen Tätigkeiten</t>
  </si>
  <si>
    <t>4) freiwillige Spenden</t>
  </si>
  <si>
    <t>5) 5 Promille Zuwendungen</t>
  </si>
  <si>
    <t xml:space="preserve">6) Beiträge von Privaten </t>
  </si>
  <si>
    <t>7) Einzahlungen aus Dienstleistungen und Abtretungen an Dritte</t>
  </si>
  <si>
    <t>8) Beiträge von öffentlichen Körperschaften</t>
  </si>
  <si>
    <t>9) Einzahlungen aufgrund von Verträgen mit öffentlichen Körperschaften</t>
  </si>
  <si>
    <t>10) Sonstige Einzahlungen</t>
  </si>
  <si>
    <t>Überschuss/Fehlbetrag aus Tätigkeiten von allg. Interesse (+/-)</t>
  </si>
  <si>
    <t xml:space="preserve">B) Einzahlungen aufgrund von weiteren Tätigkeiten </t>
  </si>
  <si>
    <t>1) Einzahlungen aus Mitgliedsbeiträgen und Einbringungen der Mitglieder und der Stifter/Gründer</t>
  </si>
  <si>
    <t>2) Beiträge von Privaten</t>
  </si>
  <si>
    <t>3) Einzahlungen für Dienstleistungen und Abtretungen an Dritte</t>
  </si>
  <si>
    <t>4) Beiträge von öffentlichen Körperschaften</t>
  </si>
  <si>
    <t xml:space="preserve">5) Einzahlungen aufgrund von Verträgen mit öffentlichen Körperschaften </t>
  </si>
  <si>
    <t>6) Sonstige Einzahlungen, Renditen und Erträge</t>
  </si>
  <si>
    <t>Überschuss/Fehlbetrag aus weiteren Tätigkeiten von allg. Interesse (+/-)</t>
  </si>
  <si>
    <t>C) Einzahlungen aufgrund von Fundraising-Aktivitäten</t>
  </si>
  <si>
    <t>1) Einzahlungen aus gewohnheitsmäßigem Fundraising</t>
  </si>
  <si>
    <t>2) Einzahlungen im Zuge der gelegentlichen Geldbeschaffungen</t>
  </si>
  <si>
    <t>3) Sonstige Einzahlungen</t>
  </si>
  <si>
    <t>Überschuss/Fehlbetrag aus Fundraising-Aktivitäten (+/-)</t>
  </si>
  <si>
    <t>D) Einzahlungen aufgrund des Finanz- und Anlagevermögens</t>
  </si>
  <si>
    <t>1) aufgrund von Bankbeziehungen</t>
  </si>
  <si>
    <t>2) aufgrund von Finanzinvestitionen</t>
  </si>
  <si>
    <t>3) aufgrund des Gebäudebestandes</t>
  </si>
  <si>
    <t>4) aufgrund von anderen Vermögenswerten</t>
  </si>
  <si>
    <t>5) Sonstige Einzahlungen</t>
  </si>
  <si>
    <t>Überschuss/Fehlbetrag aus Finanz- und Anlagevermögen (+/-)</t>
  </si>
  <si>
    <t>E) Zusätzliche Einzahlungen</t>
  </si>
  <si>
    <t>1) Einzahlungen aufgrund der Freistellung von Personal</t>
  </si>
  <si>
    <t>2) Sonstige zusätzliche Einzahlungen</t>
  </si>
  <si>
    <t>Einzahlungen insgesamt</t>
  </si>
  <si>
    <t>Jahresüberschuss/Jahresfehlbetrag vor Steuern (+/-)</t>
  </si>
  <si>
    <t>Überschuss/Fehlbetrag vor Investitionen und Veräußerungen sowie Finanzierungen (+/-)</t>
  </si>
  <si>
    <t>B) Auszahlungen aufgrund von weiteren Tätigkeiten</t>
  </si>
  <si>
    <t>4) Personalspesen</t>
  </si>
  <si>
    <t>C) Auszahlungen aufgrund von Fundraising-Aktivitäten</t>
  </si>
  <si>
    <t>1) Auszahlungen aus gewohnheitsmäßigem Fundraising</t>
  </si>
  <si>
    <t>2) Auszahlungen für gelegentliche Geldbeschaffung</t>
  </si>
  <si>
    <t>3) Sonstige Auszahlungen</t>
  </si>
  <si>
    <t>D) Auszahlungen aufgrund des Finanz- und Anlagevermögens</t>
  </si>
  <si>
    <t>5) Sonstige Auszahlungen</t>
  </si>
  <si>
    <t>E) Zusätzliche Auszahlungen</t>
  </si>
  <si>
    <t>5) Sonstige zusätzliche Auszahlungen</t>
  </si>
  <si>
    <t>Auszahlungen insgesamt</t>
  </si>
  <si>
    <t xml:space="preserve">Auszahlungen aufgrund von Investitionen in Anlagevermögen oder Kapitalrückerstattung an Dritten </t>
  </si>
  <si>
    <t>1) Investitionen in Anlagevermögen im Zusammenhang mit Tätigkeiten von allgemeinem Interesse</t>
  </si>
  <si>
    <t>2) Investitionen in Anlagevermögen in Bezug auf weitere Tätigkeiten</t>
  </si>
  <si>
    <t>3) Investitionen in Finanz- und Anlagevermögen</t>
  </si>
  <si>
    <t>4) Rückzahlung von Kapital und Darlehen</t>
  </si>
  <si>
    <t>Einzahlungen aufgrund von Veräußerungen von Anlagevermögen oder Kapitaleinlagen von Dritten</t>
  </si>
  <si>
    <t>1) Veräußerungen von Anlagevermögen im Zusammenhang mit Tätigkeiten von allgemeinem Interesse</t>
  </si>
  <si>
    <t>2) Veräußerungen von Anlagevermögen in Bezug auf weitere Tätigkeiten</t>
  </si>
  <si>
    <t>3) Veräußerungen von Finanz- und Anlagevermögen</t>
  </si>
  <si>
    <t>4) Eingang von Finanzierungen und Darlehen</t>
  </si>
  <si>
    <t>Überschuss/Fehlbetrag aufgrund von Einzahlungen und Auszahlungen betreffend Investitionen, Veräußerungen von Vermögen sowie Finanzierungen</t>
  </si>
  <si>
    <t>Jahresüberschuss/Jahresfehlbetrag vor Investitionen und Veräußerungen von Vermögenswerten sowie Finanzierungen</t>
  </si>
  <si>
    <t>Überschuss/Fehlbetrag aus Einzahlungen und Auszahlungen für Investitionen und Veräußerungen von Vermögenswerten sowie Finanzierungen</t>
  </si>
  <si>
    <t>Gesamtüberschuss/Gesamtfehlbetrag</t>
  </si>
  <si>
    <t>Bargeld</t>
  </si>
  <si>
    <t>Bank- und Posteinlagen</t>
  </si>
  <si>
    <t>1) aus Tätigkeiten von allg. Interesse</t>
  </si>
  <si>
    <t>2) aus weiteren Tätigkeiten</t>
  </si>
  <si>
    <t>B) weitere Tätigkeiten</t>
  </si>
  <si>
    <t>C) Fundraising-Aktivitäten</t>
  </si>
  <si>
    <t>D)  Finanz- und Anlagevermögens</t>
  </si>
  <si>
    <t>E) Allgemeine unterstützende Tätigkeiten</t>
  </si>
  <si>
    <t xml:space="preserve"> Investitionstätigkeit und Finanzierungstätigkeit</t>
  </si>
  <si>
    <r>
      <t xml:space="preserve">               </t>
    </r>
    <r>
      <rPr>
        <sz val="9"/>
        <color theme="1"/>
        <rFont val="Arial"/>
        <family val="2"/>
      </rPr>
      <t>Überschuss/Fehlbetrag aus Finanz- und Anlagevermögen (+/-)</t>
    </r>
  </si>
  <si>
    <t>JOURNALBUCH</t>
  </si>
  <si>
    <t>Berichtigung</t>
  </si>
  <si>
    <t>vor Berichtigung</t>
  </si>
  <si>
    <t>G&amp;V</t>
  </si>
  <si>
    <t>EINNAHMEN INSGESAMT</t>
  </si>
  <si>
    <t>AUSGABEN INSGESAMT</t>
  </si>
  <si>
    <t>GESCHÄFTSERGEBNIS</t>
  </si>
  <si>
    <t>Kostenstelle</t>
  </si>
  <si>
    <t>Registr. Nr.</t>
  </si>
  <si>
    <t>Konto</t>
  </si>
  <si>
    <t>HAUSHALTSVORANSCHLAG</t>
  </si>
  <si>
    <t>Bozen, den 01/04/2022</t>
  </si>
  <si>
    <t>der Kassier</t>
  </si>
  <si>
    <t>Der gesetzliche Vertreter</t>
  </si>
  <si>
    <t>Das Verwaltungsorgan bescheinigt, dass die Einzahlungen aus weiteren Tätigkeiten im Einklang mit Art. 6 del Kodex des Dritten Sektors und im Einklang mit den statutarischen Bestimmungen erzielt wurden und dass diese dienlich zur Erreichung der Ziele von allgemeinem Interesse sind.
Weiters wird bestätigt, dass die Einzahlungen aus weiteren Tätigkeiten nicht mehr als 30% der Gesamteinzahlungen, bzw. nicht mehr als 66% der Gesamtauzahlungen ausmachen.</t>
  </si>
  <si>
    <t>Beschreibung der Transaktion</t>
  </si>
  <si>
    <t>5 Promille</t>
  </si>
  <si>
    <t>sonstige Einnahmen</t>
  </si>
  <si>
    <t>Versicherungen</t>
  </si>
  <si>
    <t>Abschnitt</t>
  </si>
  <si>
    <t>Zeile</t>
  </si>
  <si>
    <t>LIQUIDITÄT INSGESAMT</t>
  </si>
  <si>
    <t>Übereinstimmung Ergebnis</t>
  </si>
  <si>
    <t>Übereinstimmung Liquidität</t>
  </si>
  <si>
    <t>Übereinstimmung Ergebnis vs. Delta Liquidität</t>
  </si>
  <si>
    <t>Getränke und Lebensmittel</t>
  </si>
  <si>
    <t>Investitionen</t>
  </si>
  <si>
    <t>FIKTIVES GESAMTERGEBNIS</t>
  </si>
  <si>
    <t>fiktive Kosten aus Volontariat</t>
  </si>
  <si>
    <t>fiktive Kosten für unentgeltliche Waren/Dienste</t>
  </si>
  <si>
    <t>fiktive Einnahmen aus Leistungen</t>
  </si>
  <si>
    <t>Aktivzinsen</t>
  </si>
  <si>
    <t>Passivzinsen</t>
  </si>
  <si>
    <t>Ausgaben Veranstaltungen/Feste</t>
  </si>
  <si>
    <t>Unterkunft und Verpflegung</t>
  </si>
  <si>
    <t>keine</t>
  </si>
  <si>
    <t>Post- und Versandspesen</t>
  </si>
  <si>
    <t>Mitgliedsbeiträge (Ausgang)</t>
  </si>
  <si>
    <t>Strom/Wasser/Gas/Müll</t>
  </si>
  <si>
    <t>Kostenstelle 3</t>
  </si>
  <si>
    <t>Kostenstelle 4</t>
  </si>
  <si>
    <t>Kostenstelle 5</t>
  </si>
  <si>
    <t>Kostenstelle 6</t>
  </si>
  <si>
    <t>Kostenstelle 7</t>
  </si>
  <si>
    <t>ehrenamtliche Organisation</t>
  </si>
  <si>
    <t>Kostenbeiträge der Mitglieder</t>
  </si>
  <si>
    <t>Andere Ausgaben</t>
  </si>
  <si>
    <t>Umbuchung (Girokonto)</t>
  </si>
  <si>
    <t>Ausgaben für Lohnabhängige</t>
  </si>
  <si>
    <t>Kurse und Weiterbildung</t>
  </si>
  <si>
    <t>Steuer-, Rechts- und Lohnberatung</t>
  </si>
  <si>
    <t>sonstige Beratungen</t>
  </si>
  <si>
    <t>Instandhaltungen u. Reparaturen</t>
  </si>
  <si>
    <t>Transportdienste</t>
  </si>
  <si>
    <t>Bankspesen</t>
  </si>
  <si>
    <t>Bargeldkassa</t>
  </si>
  <si>
    <t>Mitgliedsbeiträge</t>
  </si>
  <si>
    <t>Spenden von physischen Personen</t>
  </si>
  <si>
    <t>Beiträge der Gemeinde</t>
  </si>
  <si>
    <t>Landesbeiträge</t>
  </si>
  <si>
    <t>sonstige öffentliche Beiträge</t>
  </si>
  <si>
    <t>Einnahmen aus Veranstaltungen/Feste</t>
  </si>
  <si>
    <t>sonstiges Verbrauchsmaterial</t>
  </si>
  <si>
    <t>Druck, Graphik und Werbung</t>
  </si>
  <si>
    <t>Webseite und EDV</t>
  </si>
  <si>
    <t>Mieten</t>
  </si>
  <si>
    <t>Sponsoring</t>
  </si>
  <si>
    <t>Telefon und Internet</t>
  </si>
  <si>
    <t>3. Einzahlungen für Dienstleistungen und Abtretungen an Mitglieder und Stifter/Gründer</t>
  </si>
  <si>
    <t>3) Einzahlungen für Dienstleistungen und Abtretungen an Mitglieder und Stifter/Gründer</t>
  </si>
  <si>
    <t>Tilgung Finanzierungen</t>
  </si>
  <si>
    <t xml:space="preserve">               3. Einzahlungen für Dienstleistungen und Abtretungen an Mitglieder und Stifter/Gründer</t>
  </si>
  <si>
    <t>Kostenbeiträge von Dritten</t>
  </si>
  <si>
    <t>Eintritte aus Theateraufführungen</t>
  </si>
  <si>
    <t>Aufnahme Finanzierung</t>
  </si>
  <si>
    <t>Vergütung künstlerische Leitung</t>
  </si>
  <si>
    <t>Vergütung Künstler und Techniker</t>
  </si>
  <si>
    <t>Fahrt- und Reisespesen</t>
  </si>
  <si>
    <t>Spenden von privaten Körperschaften (Banken, Firmen)</t>
  </si>
  <si>
    <t>Raika Natz Schabs</t>
  </si>
  <si>
    <t>Spk</t>
  </si>
  <si>
    <t>test Einzahlung</t>
  </si>
  <si>
    <t>Verkauf DVD</t>
  </si>
  <si>
    <t>Kostenstelle 1</t>
  </si>
  <si>
    <t>Kostenstelle 2</t>
  </si>
  <si>
    <t>Theaterverein 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</si>
</sst>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164" formatCode="_(&quot;$&quot;* #,##0.00_);_(&quot;$&quot;* \(#,##0.00\);_(&quot;$&quot;* &quot;-&quot;??_);_(@_)"/>
    <numFmt numFmtId="165" formatCode="&quot;$&quot;#,##0_);\(&quot;$&quot;#,##0\)"/>
    <numFmt numFmtId="166" formatCode="_-* #,##0.00\ [$€-407]_-;\-* #,##0.00\ [$€-407]_-;_-* &quot;-&quot;??\ [$€-407]_-;_-@_-"/>
    <numFmt numFmtId="167" formatCode="#,##0.00\ &quot;€&quot;"/>
  </numFmts>
  <fonts count="57"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i/>
      <sz val="8"/>
      <name val="Arial"/>
      <family val="2"/>
    </font>
    <font>
      <sz val="9"/>
      <name val="Arial"/>
      <family val="2"/>
    </font>
    <font>
      <b/>
      <sz val="10"/>
      <color theme="0"/>
      <name val="Arial"/>
      <family val="2"/>
    </font>
    <font>
      <sz val="10"/>
      <color theme="1" tint="0.34998626667073579"/>
      <name val="Arial"/>
      <family val="2"/>
    </font>
    <font>
      <b/>
      <sz val="10"/>
      <color theme="1" tint="0.34998626667073579"/>
      <name val="Arial"/>
      <family val="2"/>
    </font>
    <font>
      <b/>
      <sz val="12"/>
      <color theme="1" tint="0.34998626667073579"/>
      <name val="Arial"/>
      <family val="2"/>
    </font>
    <font>
      <i/>
      <sz val="8"/>
      <color theme="1" tint="0.34998626667073579"/>
      <name val="Arial"/>
      <family val="2"/>
    </font>
    <font>
      <i/>
      <sz val="8"/>
      <color theme="1" tint="0.24994659260841701"/>
      <name val="Arial"/>
      <family val="2"/>
    </font>
    <font>
      <b/>
      <sz val="9"/>
      <color theme="1" tint="0.34998626667073579"/>
      <name val="Arial"/>
      <family val="2"/>
    </font>
    <font>
      <sz val="9"/>
      <color theme="1" tint="0.34998626667073579"/>
      <name val="Arial"/>
      <family val="2"/>
    </font>
    <font>
      <b/>
      <sz val="10"/>
      <color rgb="FFC00000"/>
      <name val="Arial"/>
      <family val="2"/>
    </font>
    <font>
      <sz val="9"/>
      <color rgb="FF0070C0"/>
      <name val="Arial"/>
      <family val="2"/>
    </font>
    <font>
      <u/>
      <sz val="9"/>
      <color rgb="FF0070C0"/>
      <name val="Arial"/>
      <family val="2"/>
    </font>
    <font>
      <b/>
      <sz val="9"/>
      <color rgb="FF0070C0"/>
      <name val="Arial"/>
      <family val="2"/>
    </font>
    <font>
      <sz val="8"/>
      <name val="Arial"/>
      <family val="2"/>
    </font>
    <font>
      <sz val="8"/>
      <color theme="1"/>
      <name val="Arial Narrow"/>
      <family val="2"/>
    </font>
    <font>
      <sz val="8"/>
      <color rgb="FF000000"/>
      <name val="Arial Narrow"/>
      <family val="2"/>
    </font>
    <font>
      <sz val="8"/>
      <color rgb="FF0070C0"/>
      <name val="Arial"/>
      <family val="2"/>
    </font>
    <font>
      <sz val="9"/>
      <color rgb="FF595959"/>
      <name val="Arial"/>
      <family val="2"/>
    </font>
    <font>
      <sz val="5"/>
      <name val="Arial"/>
      <family val="2"/>
    </font>
    <font>
      <sz val="5"/>
      <color theme="1"/>
      <name val="Arial"/>
      <family val="2"/>
    </font>
    <font>
      <sz val="8"/>
      <color theme="1" tint="0.34998626667073579"/>
      <name val="Arial"/>
      <family val="2"/>
    </font>
    <font>
      <sz val="10"/>
      <color rgb="FFFF0000"/>
      <name val="Arial"/>
      <family val="2"/>
    </font>
    <font>
      <sz val="10"/>
      <name val="Arial"/>
      <family val="2"/>
    </font>
    <font>
      <i/>
      <sz val="9"/>
      <name val="Arial"/>
      <family val="2"/>
    </font>
    <font>
      <b/>
      <sz val="9"/>
      <name val="Arial"/>
      <family val="2"/>
    </font>
    <font>
      <b/>
      <sz val="9"/>
      <color theme="0"/>
      <name val="Arial"/>
      <family val="2"/>
    </font>
    <font>
      <u/>
      <sz val="10"/>
      <color theme="10"/>
      <name val="Arial"/>
      <family val="2"/>
    </font>
    <font>
      <u/>
      <sz val="9"/>
      <color theme="3"/>
      <name val="Arial"/>
      <family val="2"/>
    </font>
    <font>
      <sz val="9"/>
      <color theme="1"/>
      <name val="Arial"/>
      <family val="2"/>
    </font>
    <font>
      <sz val="9"/>
      <color rgb="FFFF0000"/>
      <name val="Arial"/>
      <family val="2"/>
    </font>
    <font>
      <sz val="8"/>
      <name val="Calibri"/>
      <family val="2"/>
      <scheme val="minor"/>
    </font>
    <font>
      <sz val="28"/>
      <color theme="1"/>
      <name val="Cambria"/>
      <family val="2"/>
      <scheme val="major"/>
    </font>
    <font>
      <sz val="10"/>
      <color theme="1" tint="0.34998626667073579"/>
      <name val="Cambria"/>
      <family val="2"/>
      <scheme val="major"/>
    </font>
    <font>
      <sz val="24"/>
      <color theme="4" tint="-0.499984740745262"/>
      <name val="Cambria"/>
      <family val="2"/>
      <scheme val="major"/>
    </font>
    <font>
      <sz val="14"/>
      <color theme="1" tint="0.34998626667073579"/>
      <name val="Cambria"/>
      <family val="2"/>
      <scheme val="major"/>
    </font>
    <font>
      <sz val="20"/>
      <color theme="1" tint="0.34998626667073579"/>
      <name val="Calibri"/>
      <family val="2"/>
      <scheme val="minor"/>
    </font>
    <font>
      <sz val="18"/>
      <color theme="1" tint="0.34998626667073579"/>
      <name val="Calibri"/>
      <family val="2"/>
      <scheme val="minor"/>
    </font>
    <font>
      <b/>
      <sz val="9"/>
      <color theme="0"/>
      <name val="Calibri"/>
      <family val="2"/>
      <scheme val="minor"/>
    </font>
    <font>
      <sz val="12"/>
      <color theme="1" tint="0.34998626667073579"/>
      <name val="Calibri"/>
      <family val="2"/>
      <scheme val="minor"/>
    </font>
    <font>
      <b/>
      <sz val="9"/>
      <color rgb="FFFF0000"/>
      <name val="Arial"/>
      <family val="2"/>
    </font>
    <font>
      <b/>
      <sz val="8"/>
      <color theme="0"/>
      <name val="Arial"/>
      <family val="2"/>
    </font>
    <font>
      <sz val="10"/>
      <color indexed="8"/>
      <name val="Arial"/>
      <family val="2"/>
    </font>
    <font>
      <b/>
      <sz val="9"/>
      <color indexed="8"/>
      <name val="Arial"/>
      <family val="2"/>
    </font>
    <font>
      <sz val="9"/>
      <color indexed="8"/>
      <name val="Arial"/>
      <family val="2"/>
    </font>
    <font>
      <b/>
      <u/>
      <sz val="9"/>
      <color theme="1" tint="0.34998626667073579"/>
      <name val="Arial"/>
      <family val="2"/>
    </font>
    <font>
      <b/>
      <sz val="8"/>
      <color rgb="FF000000"/>
      <name val="Arial Narrow"/>
      <family val="2"/>
    </font>
    <font>
      <b/>
      <sz val="8"/>
      <color theme="1"/>
      <name val="Arial Narrow"/>
      <family val="2"/>
    </font>
    <font>
      <b/>
      <sz val="10"/>
      <color indexed="8"/>
      <name val="Arial"/>
      <family val="2"/>
    </font>
    <font>
      <sz val="8"/>
      <name val="Arial"/>
      <family val="2"/>
    </font>
    <font>
      <b/>
      <sz val="8"/>
      <color indexed="8"/>
      <name val="Arial"/>
      <family val="2"/>
    </font>
    <font>
      <sz val="8"/>
      <color indexed="8"/>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B0F0"/>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s>
  <borders count="71">
    <border>
      <left/>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style="thin">
        <color theme="4"/>
      </right>
      <top/>
      <bottom/>
      <diagonal/>
    </border>
    <border>
      <left style="thin">
        <color theme="4"/>
      </left>
      <right style="thin">
        <color theme="4"/>
      </right>
      <top style="thin">
        <color theme="4"/>
      </top>
      <bottom style="thin">
        <color theme="4"/>
      </bottom>
      <diagonal/>
    </border>
    <border>
      <left style="medium">
        <color indexed="64"/>
      </left>
      <right/>
      <top style="medium">
        <color indexed="64"/>
      </top>
      <bottom/>
      <diagonal/>
    </border>
    <border>
      <left style="medium">
        <color theme="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4"/>
      </left>
      <right/>
      <top/>
      <bottom style="medium">
        <color indexed="64"/>
      </bottom>
      <diagonal/>
    </border>
    <border>
      <left/>
      <right/>
      <top style="medium">
        <color theme="0" tint="-0.34998626667073579"/>
      </top>
      <bottom style="medium">
        <color theme="0" tint="-0.34998626667073579"/>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top/>
      <bottom style="dashed">
        <color theme="1" tint="0.34998626667073579"/>
      </bottom>
      <diagonal/>
    </border>
    <border>
      <left style="medium">
        <color theme="4" tint="-0.499984740745262"/>
      </left>
      <right style="medium">
        <color theme="4" tint="-0.499984740745262"/>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theme="4"/>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theme="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theme="4"/>
      </bottom>
      <diagonal/>
    </border>
    <border>
      <left style="thin">
        <color indexed="64"/>
      </left>
      <right style="medium">
        <color theme="4"/>
      </right>
      <top style="thin">
        <color indexed="64"/>
      </top>
      <bottom style="medium">
        <color theme="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auto="1"/>
      </top>
      <bottom style="hair">
        <color auto="1"/>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right/>
      <top style="hair">
        <color auto="1"/>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right/>
      <top style="thin">
        <color theme="4"/>
      </top>
      <bottom style="hair">
        <color auto="1"/>
      </bottom>
      <diagonal/>
    </border>
    <border>
      <left style="medium">
        <color theme="4"/>
      </left>
      <right/>
      <top/>
      <bottom style="double">
        <color indexed="64"/>
      </bottom>
      <diagonal/>
    </border>
    <border>
      <left style="medium">
        <color theme="4"/>
      </left>
      <right style="medium">
        <color theme="4"/>
      </right>
      <top style="double">
        <color indexed="64"/>
      </top>
      <bottom style="medium">
        <color indexed="64"/>
      </bottom>
      <diagonal/>
    </border>
    <border>
      <left style="medium">
        <color theme="4"/>
      </left>
      <right style="medium">
        <color theme="4"/>
      </right>
      <top style="medium">
        <color indexed="64"/>
      </top>
      <bottom/>
      <diagonal/>
    </border>
    <border>
      <left style="medium">
        <color theme="4"/>
      </left>
      <right style="medium">
        <color theme="4"/>
      </right>
      <top/>
      <bottom/>
      <diagonal/>
    </border>
    <border>
      <left style="medium">
        <color theme="4"/>
      </left>
      <right style="medium">
        <color theme="4"/>
      </right>
      <top/>
      <bottom style="double">
        <color indexed="64"/>
      </bottom>
      <diagonal/>
    </border>
    <border>
      <left style="medium">
        <color theme="4"/>
      </left>
      <right style="medium">
        <color theme="4"/>
      </right>
      <top/>
      <bottom style="medium">
        <color indexed="64"/>
      </bottom>
      <diagonal/>
    </border>
    <border>
      <left/>
      <right style="thin">
        <color indexed="64"/>
      </right>
      <top/>
      <bottom style="hair">
        <color auto="1"/>
      </bottom>
      <diagonal/>
    </border>
  </borders>
  <cellStyleXfs count="18">
    <xf numFmtId="0" fontId="0" fillId="0" borderId="0"/>
    <xf numFmtId="44" fontId="28" fillId="0" borderId="0" applyFont="0" applyFill="0" applyBorder="0" applyAlignment="0" applyProtection="0"/>
    <xf numFmtId="0" fontId="32" fillId="0" borderId="0" applyNumberFormat="0" applyFill="0" applyBorder="0" applyAlignment="0" applyProtection="0"/>
    <xf numFmtId="0" fontId="2"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36" fillId="0" borderId="0">
      <alignment horizontal="left" vertical="center"/>
    </xf>
    <xf numFmtId="0" fontId="37" fillId="0" borderId="0">
      <alignment horizontal="left"/>
    </xf>
    <xf numFmtId="0" fontId="38" fillId="0" borderId="0" applyFill="0" applyBorder="0">
      <alignment vertical="center"/>
    </xf>
    <xf numFmtId="0" fontId="39" fillId="0" borderId="0" applyNumberFormat="0" applyFill="0" applyBorder="0" applyAlignment="0" applyProtection="0"/>
    <xf numFmtId="0" fontId="40" fillId="0" borderId="21" applyNumberFormat="0" applyFill="0" applyProtection="0">
      <alignment vertical="center"/>
    </xf>
    <xf numFmtId="0" fontId="42" fillId="0" borderId="0" applyNumberFormat="0" applyFill="0" applyBorder="0" applyAlignment="0" applyProtection="0"/>
    <xf numFmtId="0" fontId="43" fillId="8" borderId="22">
      <alignment horizontal="center" vertical="center"/>
    </xf>
    <xf numFmtId="165" fontId="41" fillId="0" borderId="23">
      <alignment horizontal="center" vertical="center"/>
    </xf>
    <xf numFmtId="9" fontId="44" fillId="0" borderId="24">
      <alignment horizontal="left" vertical="center" indent="2"/>
    </xf>
    <xf numFmtId="0" fontId="47" fillId="0" borderId="0" applyNumberFormat="0" applyFill="0" applyBorder="0" applyProtection="0"/>
    <xf numFmtId="0" fontId="47" fillId="0" borderId="0" applyNumberFormat="0" applyFill="0" applyBorder="0" applyProtection="0"/>
  </cellStyleXfs>
  <cellXfs count="334">
    <xf numFmtId="0" fontId="0" fillId="0" borderId="0" xfId="0"/>
    <xf numFmtId="0" fontId="0" fillId="2" borderId="0" xfId="0" applyFill="1" applyProtection="1">
      <protection hidden="1"/>
    </xf>
    <xf numFmtId="0" fontId="3" fillId="2" borderId="0" xfId="0" applyFont="1" applyFill="1" applyProtection="1">
      <protection hidden="1"/>
    </xf>
    <xf numFmtId="0" fontId="0" fillId="3" borderId="0" xfId="0" applyFill="1" applyProtection="1">
      <protection hidden="1"/>
    </xf>
    <xf numFmtId="0" fontId="7" fillId="5" borderId="0" xfId="0" applyFont="1" applyFill="1" applyAlignment="1" applyProtection="1">
      <alignment horizontal="left"/>
      <protection hidden="1"/>
    </xf>
    <xf numFmtId="0" fontId="8" fillId="4" borderId="0" xfId="0" applyFont="1" applyFill="1" applyProtection="1">
      <protection hidden="1"/>
    </xf>
    <xf numFmtId="14" fontId="8" fillId="4" borderId="0" xfId="0" applyNumberFormat="1" applyFont="1" applyFill="1" applyProtection="1">
      <protection hidden="1"/>
    </xf>
    <xf numFmtId="0" fontId="0" fillId="2" borderId="1" xfId="0" applyFill="1" applyBorder="1" applyProtection="1">
      <protection hidden="1"/>
    </xf>
    <xf numFmtId="0" fontId="8" fillId="2" borderId="0" xfId="0" applyFont="1" applyFill="1" applyProtection="1">
      <protection hidden="1"/>
    </xf>
    <xf numFmtId="0" fontId="0" fillId="2" borderId="2" xfId="0" applyFill="1" applyBorder="1" applyProtection="1">
      <protection hidden="1"/>
    </xf>
    <xf numFmtId="0" fontId="9" fillId="2" borderId="0" xfId="0" applyFont="1" applyFill="1" applyProtection="1">
      <protection hidden="1"/>
    </xf>
    <xf numFmtId="49" fontId="8" fillId="2" borderId="0" xfId="0" applyNumberFormat="1" applyFont="1" applyFill="1" applyProtection="1">
      <protection hidden="1"/>
    </xf>
    <xf numFmtId="0" fontId="10" fillId="2" borderId="0" xfId="0" applyFont="1" applyFill="1" applyProtection="1">
      <protection hidden="1"/>
    </xf>
    <xf numFmtId="0" fontId="11" fillId="2" borderId="0" xfId="0" applyFont="1" applyFill="1" applyAlignment="1" applyProtection="1">
      <alignment horizontal="right"/>
      <protection hidden="1"/>
    </xf>
    <xf numFmtId="14" fontId="11" fillId="2" borderId="0" xfId="0" applyNumberFormat="1" applyFont="1" applyFill="1" applyAlignment="1" applyProtection="1">
      <alignment horizontal="right"/>
      <protection hidden="1"/>
    </xf>
    <xf numFmtId="0" fontId="9" fillId="2" borderId="0" xfId="0" applyFont="1" applyFill="1" applyAlignment="1" applyProtection="1">
      <alignment horizontal="left"/>
      <protection hidden="1"/>
    </xf>
    <xf numFmtId="0" fontId="0" fillId="2" borderId="3" xfId="0" applyFill="1" applyBorder="1" applyProtection="1">
      <protection hidden="1"/>
    </xf>
    <xf numFmtId="0" fontId="0" fillId="2" borderId="4" xfId="0" applyFill="1" applyBorder="1" applyProtection="1">
      <protection hidden="1"/>
    </xf>
    <xf numFmtId="0" fontId="0" fillId="2" borderId="5" xfId="0" applyFill="1" applyBorder="1" applyProtection="1">
      <protection hidden="1"/>
    </xf>
    <xf numFmtId="0" fontId="17" fillId="2" borderId="0" xfId="0" applyFont="1" applyFill="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6" fillId="2" borderId="0" xfId="0" applyFont="1" applyFill="1" applyProtection="1">
      <protection hidden="1"/>
    </xf>
    <xf numFmtId="0" fontId="18" fillId="2" borderId="9" xfId="0" applyFont="1" applyFill="1" applyBorder="1" applyProtection="1">
      <protection hidden="1"/>
    </xf>
    <xf numFmtId="0" fontId="13" fillId="2" borderId="9" xfId="0" applyFont="1" applyFill="1" applyBorder="1" applyProtection="1">
      <protection hidden="1"/>
    </xf>
    <xf numFmtId="0" fontId="8" fillId="2" borderId="10" xfId="0" applyFont="1" applyFill="1" applyBorder="1" applyProtection="1">
      <protection hidden="1"/>
    </xf>
    <xf numFmtId="0" fontId="14" fillId="2" borderId="9" xfId="0" applyFont="1" applyFill="1" applyBorder="1" applyProtection="1">
      <protection hidden="1"/>
    </xf>
    <xf numFmtId="0" fontId="14" fillId="2" borderId="10" xfId="0" applyFont="1" applyFill="1" applyBorder="1" applyProtection="1">
      <protection hidden="1"/>
    </xf>
    <xf numFmtId="0" fontId="14" fillId="2" borderId="11" xfId="0" applyFont="1" applyFill="1" applyBorder="1" applyProtection="1">
      <protection hidden="1"/>
    </xf>
    <xf numFmtId="0" fontId="14" fillId="2" borderId="12" xfId="0" applyFont="1" applyFill="1" applyBorder="1" applyAlignment="1" applyProtection="1">
      <alignment horizontal="right"/>
      <protection hidden="1"/>
    </xf>
    <xf numFmtId="49" fontId="14" fillId="7" borderId="12" xfId="0" applyNumberFormat="1" applyFont="1" applyFill="1" applyBorder="1" applyProtection="1">
      <protection locked="0"/>
    </xf>
    <xf numFmtId="0" fontId="5" fillId="3" borderId="0" xfId="0" applyFont="1" applyFill="1" applyProtection="1">
      <protection hidden="1"/>
    </xf>
    <xf numFmtId="0" fontId="12" fillId="4" borderId="0" xfId="0" applyFont="1" applyFill="1" applyAlignment="1" applyProtection="1">
      <alignment wrapText="1"/>
      <protection hidden="1"/>
    </xf>
    <xf numFmtId="0" fontId="24" fillId="0" borderId="0" xfId="0" applyFont="1" applyProtection="1">
      <protection hidden="1"/>
    </xf>
    <xf numFmtId="0" fontId="25" fillId="0" borderId="0" xfId="0" applyFont="1" applyProtection="1">
      <protection hidden="1"/>
    </xf>
    <xf numFmtId="0" fontId="16" fillId="2" borderId="14" xfId="0" applyFont="1" applyFill="1" applyBorder="1" applyAlignment="1" applyProtection="1">
      <alignment horizontal="center" vertical="center" wrapText="1"/>
      <protection hidden="1"/>
    </xf>
    <xf numFmtId="0" fontId="22" fillId="2" borderId="0" xfId="0" applyFont="1" applyFill="1" applyProtection="1">
      <protection hidden="1"/>
    </xf>
    <xf numFmtId="0" fontId="21" fillId="0" borderId="0" xfId="0" applyFont="1" applyAlignment="1" applyProtection="1">
      <alignment vertical="center"/>
      <protection hidden="1"/>
    </xf>
    <xf numFmtId="0" fontId="20" fillId="0" borderId="0" xfId="0" applyFont="1" applyProtection="1">
      <protection hidden="1"/>
    </xf>
    <xf numFmtId="0" fontId="21" fillId="2" borderId="0" xfId="0" applyFont="1" applyFill="1" applyAlignment="1" applyProtection="1">
      <alignment vertical="center"/>
      <protection hidden="1"/>
    </xf>
    <xf numFmtId="0" fontId="20" fillId="2" borderId="0" xfId="0" applyFont="1" applyFill="1" applyProtection="1">
      <protection hidden="1"/>
    </xf>
    <xf numFmtId="0" fontId="3" fillId="3" borderId="0" xfId="0" applyFont="1" applyFill="1" applyProtection="1">
      <protection hidden="1"/>
    </xf>
    <xf numFmtId="0" fontId="21" fillId="0" borderId="0" xfId="0" applyFont="1" applyProtection="1">
      <protection hidden="1"/>
    </xf>
    <xf numFmtId="14" fontId="14" fillId="7" borderId="10" xfId="0" applyNumberFormat="1" applyFont="1" applyFill="1" applyBorder="1" applyProtection="1">
      <protection locked="0"/>
    </xf>
    <xf numFmtId="14" fontId="14" fillId="7" borderId="13" xfId="0" applyNumberFormat="1" applyFont="1" applyFill="1" applyBorder="1" applyProtection="1">
      <protection locked="0"/>
    </xf>
    <xf numFmtId="49" fontId="14" fillId="7" borderId="12" xfId="0" applyNumberFormat="1" applyFont="1" applyFill="1" applyBorder="1" applyAlignment="1" applyProtection="1">
      <alignment horizontal="center"/>
      <protection locked="0"/>
    </xf>
    <xf numFmtId="0" fontId="34" fillId="2" borderId="0" xfId="3" applyFont="1" applyFill="1"/>
    <xf numFmtId="49" fontId="0" fillId="2" borderId="0" xfId="0" applyNumberFormat="1" applyFill="1" applyProtection="1">
      <protection hidden="1"/>
    </xf>
    <xf numFmtId="0" fontId="16" fillId="2" borderId="28" xfId="0" applyFont="1" applyFill="1" applyBorder="1" applyAlignment="1" applyProtection="1">
      <alignment horizontal="center" vertical="center" wrapText="1"/>
      <protection hidden="1"/>
    </xf>
    <xf numFmtId="14" fontId="14" fillId="7" borderId="27" xfId="0" applyNumberFormat="1" applyFont="1" applyFill="1" applyBorder="1" applyAlignment="1" applyProtection="1">
      <alignment horizontal="right"/>
      <protection locked="0"/>
    </xf>
    <xf numFmtId="0" fontId="4" fillId="2" borderId="0" xfId="0" applyFont="1" applyFill="1" applyProtection="1">
      <protection hidden="1"/>
    </xf>
    <xf numFmtId="0" fontId="51" fillId="2" borderId="0" xfId="0" applyFont="1" applyFill="1" applyAlignment="1" applyProtection="1">
      <alignment vertical="center"/>
      <protection hidden="1"/>
    </xf>
    <xf numFmtId="0" fontId="52" fillId="2" borderId="0" xfId="0" applyFont="1" applyFill="1" applyProtection="1">
      <protection hidden="1"/>
    </xf>
    <xf numFmtId="49" fontId="14" fillId="2" borderId="12" xfId="0" applyNumberFormat="1" applyFont="1" applyFill="1" applyBorder="1" applyAlignment="1" applyProtection="1">
      <alignment horizontal="right"/>
      <protection hidden="1"/>
    </xf>
    <xf numFmtId="14" fontId="14" fillId="7" borderId="43" xfId="0" applyNumberFormat="1" applyFont="1" applyFill="1" applyBorder="1" applyAlignment="1" applyProtection="1">
      <alignment horizontal="right"/>
      <protection locked="0"/>
    </xf>
    <xf numFmtId="14" fontId="14" fillId="7" borderId="44" xfId="0" applyNumberFormat="1" applyFont="1" applyFill="1" applyBorder="1" applyProtection="1">
      <protection locked="0"/>
    </xf>
    <xf numFmtId="49" fontId="53" fillId="7" borderId="36" xfId="16" applyNumberFormat="1" applyFont="1" applyFill="1" applyBorder="1" applyAlignment="1" applyProtection="1">
      <alignment horizontal="center" vertical="center" wrapText="1"/>
      <protection locked="0"/>
    </xf>
    <xf numFmtId="49" fontId="53" fillId="7" borderId="27" xfId="16" applyNumberFormat="1" applyFont="1" applyFill="1" applyBorder="1" applyAlignment="1" applyProtection="1">
      <alignment horizontal="center" vertical="center" wrapText="1"/>
      <protection locked="0"/>
    </xf>
    <xf numFmtId="49" fontId="47" fillId="7" borderId="47" xfId="16" applyNumberFormat="1" applyFill="1" applyBorder="1" applyAlignment="1" applyProtection="1">
      <alignment horizontal="left" vertical="center" wrapText="1"/>
      <protection locked="0"/>
    </xf>
    <xf numFmtId="49" fontId="47" fillId="7" borderId="49" xfId="16" applyNumberFormat="1" applyFill="1" applyBorder="1" applyAlignment="1" applyProtection="1">
      <alignment horizontal="left" vertical="center" wrapText="1"/>
      <protection locked="0"/>
    </xf>
    <xf numFmtId="49" fontId="47" fillId="7" borderId="51" xfId="16" applyNumberFormat="1" applyFill="1" applyBorder="1" applyAlignment="1" applyProtection="1">
      <alignment horizontal="left" vertical="center" wrapText="1"/>
      <protection locked="0"/>
    </xf>
    <xf numFmtId="0" fontId="33" fillId="2" borderId="0" xfId="2" applyFont="1" applyFill="1" applyProtection="1">
      <protection hidden="1"/>
    </xf>
    <xf numFmtId="0" fontId="15" fillId="2" borderId="0" xfId="0" applyFont="1" applyFill="1" applyProtection="1">
      <protection hidden="1"/>
    </xf>
    <xf numFmtId="49" fontId="14" fillId="7" borderId="53" xfId="0" applyNumberFormat="1" applyFont="1" applyFill="1" applyBorder="1" applyProtection="1">
      <protection locked="0"/>
    </xf>
    <xf numFmtId="49" fontId="14" fillId="7" borderId="54" xfId="0" applyNumberFormat="1" applyFont="1" applyFill="1" applyBorder="1" applyProtection="1">
      <protection locked="0"/>
    </xf>
    <xf numFmtId="49" fontId="14" fillId="7" borderId="55" xfId="0" applyNumberFormat="1" applyFont="1" applyFill="1" applyBorder="1" applyProtection="1">
      <protection locked="0"/>
    </xf>
    <xf numFmtId="49" fontId="14" fillId="7" borderId="56" xfId="0" applyNumberFormat="1" applyFont="1" applyFill="1" applyBorder="1" applyProtection="1">
      <protection locked="0"/>
    </xf>
    <xf numFmtId="0" fontId="14" fillId="2" borderId="0" xfId="0" applyFont="1" applyFill="1" applyProtection="1">
      <protection hidden="1"/>
    </xf>
    <xf numFmtId="3" fontId="14" fillId="7" borderId="56" xfId="0" applyNumberFormat="1" applyFont="1" applyFill="1" applyBorder="1" applyProtection="1">
      <protection locked="0"/>
    </xf>
    <xf numFmtId="49" fontId="14" fillId="7" borderId="57" xfId="0" applyNumberFormat="1" applyFont="1" applyFill="1" applyBorder="1" applyProtection="1">
      <protection locked="0"/>
    </xf>
    <xf numFmtId="49" fontId="14" fillId="7" borderId="58" xfId="0" applyNumberFormat="1" applyFont="1" applyFill="1" applyBorder="1" applyProtection="1">
      <protection locked="0"/>
    </xf>
    <xf numFmtId="14" fontId="14" fillId="2" borderId="0" xfId="0" applyNumberFormat="1" applyFont="1" applyFill="1" applyAlignment="1" applyProtection="1">
      <alignment horizontal="right"/>
      <protection locked="0"/>
    </xf>
    <xf numFmtId="0" fontId="14" fillId="2" borderId="0" xfId="0" applyFont="1" applyFill="1" applyAlignment="1" applyProtection="1">
      <alignment horizontal="center"/>
      <protection hidden="1"/>
    </xf>
    <xf numFmtId="49" fontId="14" fillId="7" borderId="0" xfId="0" applyNumberFormat="1" applyFont="1" applyFill="1" applyAlignment="1" applyProtection="1">
      <alignment horizontal="right"/>
      <protection locked="0"/>
    </xf>
    <xf numFmtId="0" fontId="14" fillId="2" borderId="0" xfId="0" applyFont="1" applyFill="1" applyAlignment="1" applyProtection="1">
      <alignment horizontal="right"/>
      <protection hidden="1"/>
    </xf>
    <xf numFmtId="49" fontId="14" fillId="2" borderId="0" xfId="0" applyNumberFormat="1" applyFont="1" applyFill="1" applyAlignment="1" applyProtection="1">
      <alignment horizontal="right"/>
      <protection hidden="1"/>
    </xf>
    <xf numFmtId="0" fontId="24" fillId="5" borderId="0" xfId="0" applyFont="1" applyFill="1" applyProtection="1">
      <protection hidden="1"/>
    </xf>
    <xf numFmtId="0" fontId="26" fillId="7" borderId="49" xfId="0" applyFont="1" applyFill="1" applyBorder="1" applyAlignment="1" applyProtection="1">
      <alignment horizontal="center" vertical="center" wrapText="1"/>
      <protection locked="0" hidden="1"/>
    </xf>
    <xf numFmtId="0" fontId="3" fillId="7" borderId="49" xfId="0" applyFont="1" applyFill="1" applyBorder="1" applyAlignment="1" applyProtection="1">
      <alignment horizontal="left" vertical="center" wrapText="1"/>
      <protection locked="0" hidden="1"/>
    </xf>
    <xf numFmtId="0" fontId="26" fillId="7" borderId="60" xfId="0" applyFont="1" applyFill="1" applyBorder="1" applyAlignment="1" applyProtection="1">
      <alignment horizontal="center" vertical="center" wrapText="1"/>
      <protection locked="0" hidden="1"/>
    </xf>
    <xf numFmtId="0" fontId="53" fillId="0" borderId="0" xfId="16" applyNumberFormat="1" applyFont="1" applyFill="1" applyBorder="1" applyAlignment="1" applyProtection="1">
      <alignment vertical="center" wrapText="1"/>
    </xf>
    <xf numFmtId="49" fontId="53" fillId="0" borderId="0" xfId="16" applyNumberFormat="1" applyFont="1" applyFill="1" applyBorder="1" applyAlignment="1" applyProtection="1">
      <alignment horizontal="center" vertical="center" wrapText="1"/>
    </xf>
    <xf numFmtId="49" fontId="53" fillId="0" borderId="38" xfId="16" applyNumberFormat="1" applyFont="1" applyFill="1" applyBorder="1" applyAlignment="1" applyProtection="1">
      <alignment horizontal="center" vertical="center" wrapText="1"/>
    </xf>
    <xf numFmtId="49" fontId="53" fillId="9" borderId="36" xfId="16" applyNumberFormat="1" applyFont="1" applyFill="1" applyBorder="1" applyAlignment="1" applyProtection="1">
      <alignment horizontal="center" vertical="center" wrapText="1"/>
    </xf>
    <xf numFmtId="0" fontId="48" fillId="0" borderId="0" xfId="17" applyNumberFormat="1" applyFont="1" applyFill="1" applyBorder="1" applyAlignment="1" applyProtection="1">
      <alignment vertical="center" wrapText="1"/>
    </xf>
    <xf numFmtId="49" fontId="48" fillId="0" borderId="0" xfId="17" applyNumberFormat="1" applyFont="1" applyFill="1" applyBorder="1" applyAlignment="1" applyProtection="1">
      <alignment horizontal="center" vertical="center" wrapText="1"/>
    </xf>
    <xf numFmtId="49" fontId="48" fillId="9" borderId="36" xfId="17" applyNumberFormat="1" applyFont="1" applyFill="1" applyBorder="1" applyAlignment="1" applyProtection="1">
      <alignment horizontal="center" vertical="center" wrapText="1"/>
    </xf>
    <xf numFmtId="49" fontId="48" fillId="9" borderId="27" xfId="17" applyNumberFormat="1" applyFont="1" applyFill="1" applyBorder="1" applyAlignment="1" applyProtection="1">
      <alignment horizontal="center" vertical="center" wrapText="1"/>
    </xf>
    <xf numFmtId="0" fontId="32" fillId="2" borderId="0" xfId="2" applyFill="1" applyAlignment="1" applyProtection="1">
      <alignment vertical="center"/>
      <protection hidden="1"/>
    </xf>
    <xf numFmtId="0" fontId="0" fillId="2" borderId="0" xfId="0" applyFill="1" applyAlignment="1" applyProtection="1">
      <alignment vertical="center"/>
      <protection hidden="1"/>
    </xf>
    <xf numFmtId="0" fontId="0" fillId="3" borderId="0" xfId="0" applyFill="1" applyAlignment="1" applyProtection="1">
      <alignment vertical="center"/>
      <protection hidden="1"/>
    </xf>
    <xf numFmtId="49" fontId="7" fillId="5" borderId="0" xfId="0" applyNumberFormat="1" applyFont="1" applyFill="1" applyAlignment="1" applyProtection="1">
      <alignment horizontal="left" vertical="center"/>
      <protection hidden="1"/>
    </xf>
    <xf numFmtId="0" fontId="7" fillId="5" borderId="0" xfId="0" applyFont="1" applyFill="1" applyAlignment="1" applyProtection="1">
      <alignment horizontal="left" vertical="center"/>
      <protection hidden="1"/>
    </xf>
    <xf numFmtId="0" fontId="46" fillId="5" borderId="0" xfId="0" applyFont="1" applyFill="1" applyAlignment="1" applyProtection="1">
      <alignment horizontal="center" vertical="center"/>
      <protection hidden="1"/>
    </xf>
    <xf numFmtId="0" fontId="6" fillId="2" borderId="29" xfId="0" applyFont="1" applyFill="1" applyBorder="1" applyAlignment="1" applyProtection="1">
      <alignment vertical="center"/>
      <protection hidden="1"/>
    </xf>
    <xf numFmtId="0" fontId="6" fillId="2" borderId="30" xfId="0" applyFont="1" applyFill="1" applyBorder="1" applyAlignment="1" applyProtection="1">
      <alignment vertical="center"/>
      <protection hidden="1"/>
    </xf>
    <xf numFmtId="0" fontId="6" fillId="2" borderId="31" xfId="0" applyFont="1" applyFill="1" applyBorder="1" applyAlignment="1" applyProtection="1">
      <alignment vertical="center"/>
      <protection hidden="1"/>
    </xf>
    <xf numFmtId="0" fontId="6" fillId="2" borderId="0" xfId="0" applyFont="1" applyFill="1" applyAlignment="1" applyProtection="1">
      <alignment vertical="center"/>
      <protection hidden="1"/>
    </xf>
    <xf numFmtId="0" fontId="6" fillId="2" borderId="14" xfId="0" applyFont="1" applyFill="1" applyBorder="1" applyAlignment="1" applyProtection="1">
      <alignment vertical="center"/>
      <protection hidden="1"/>
    </xf>
    <xf numFmtId="0" fontId="13" fillId="2" borderId="32" xfId="0" applyFont="1" applyFill="1" applyBorder="1" applyAlignment="1" applyProtection="1">
      <alignment vertical="center" wrapText="1"/>
      <protection hidden="1"/>
    </xf>
    <xf numFmtId="0" fontId="14" fillId="2" borderId="0" xfId="0" applyFont="1" applyFill="1" applyAlignment="1" applyProtection="1">
      <alignment vertical="center"/>
      <protection hidden="1"/>
    </xf>
    <xf numFmtId="0" fontId="14" fillId="2" borderId="28" xfId="0" applyFont="1" applyFill="1" applyBorder="1" applyAlignment="1" applyProtection="1">
      <alignment vertical="center"/>
      <protection hidden="1"/>
    </xf>
    <xf numFmtId="0" fontId="7" fillId="5" borderId="15" xfId="0" applyFont="1" applyFill="1" applyBorder="1" applyAlignment="1" applyProtection="1">
      <alignment horizontal="left" vertical="center"/>
      <protection hidden="1"/>
    </xf>
    <xf numFmtId="0" fontId="50" fillId="2" borderId="32" xfId="0" applyFont="1" applyFill="1" applyBorder="1" applyAlignment="1" applyProtection="1">
      <alignment vertical="center" wrapText="1"/>
      <protection hidden="1"/>
    </xf>
    <xf numFmtId="3" fontId="14" fillId="2" borderId="28" xfId="0" applyNumberFormat="1" applyFont="1" applyFill="1" applyBorder="1" applyAlignment="1" applyProtection="1">
      <alignment vertical="center"/>
      <protection hidden="1"/>
    </xf>
    <xf numFmtId="0" fontId="14" fillId="7" borderId="63" xfId="0" applyFont="1" applyFill="1" applyBorder="1" applyAlignment="1" applyProtection="1">
      <alignment vertical="center"/>
      <protection locked="0" hidden="1"/>
    </xf>
    <xf numFmtId="0" fontId="14" fillId="7" borderId="49" xfId="0" applyFont="1" applyFill="1" applyBorder="1" applyAlignment="1" applyProtection="1">
      <alignment vertical="center"/>
      <protection locked="0" hidden="1"/>
    </xf>
    <xf numFmtId="0" fontId="14" fillId="2" borderId="32" xfId="0" applyFont="1" applyFill="1" applyBorder="1" applyAlignment="1" applyProtection="1">
      <alignment vertical="center" wrapText="1"/>
      <protection hidden="1"/>
    </xf>
    <xf numFmtId="166" fontId="14" fillId="2" borderId="0" xfId="0" applyNumberFormat="1" applyFont="1" applyFill="1" applyAlignment="1" applyProtection="1">
      <alignment vertical="center"/>
      <protection hidden="1"/>
    </xf>
    <xf numFmtId="166" fontId="14" fillId="7" borderId="48" xfId="0" applyNumberFormat="1" applyFont="1" applyFill="1" applyBorder="1" applyAlignment="1" applyProtection="1">
      <alignment vertical="center"/>
      <protection locked="0" hidden="1"/>
    </xf>
    <xf numFmtId="166" fontId="14" fillId="2" borderId="28" xfId="0" applyNumberFormat="1" applyFont="1" applyFill="1" applyBorder="1" applyAlignment="1" applyProtection="1">
      <alignment vertical="center"/>
      <protection hidden="1"/>
    </xf>
    <xf numFmtId="166" fontId="14" fillId="7" borderId="50" xfId="0" applyNumberFormat="1" applyFont="1" applyFill="1" applyBorder="1" applyAlignment="1" applyProtection="1">
      <alignment vertical="center"/>
      <protection locked="0" hidden="1"/>
    </xf>
    <xf numFmtId="166" fontId="14" fillId="2" borderId="40" xfId="0" applyNumberFormat="1" applyFont="1" applyFill="1" applyBorder="1" applyAlignment="1" applyProtection="1">
      <alignment vertical="center"/>
      <protection hidden="1"/>
    </xf>
    <xf numFmtId="166" fontId="14" fillId="7" borderId="61" xfId="0" applyNumberFormat="1" applyFont="1" applyFill="1" applyBorder="1" applyAlignment="1" applyProtection="1">
      <alignment vertical="center"/>
      <protection locked="0" hidden="1"/>
    </xf>
    <xf numFmtId="166" fontId="14" fillId="2" borderId="39" xfId="0" applyNumberFormat="1" applyFont="1" applyFill="1" applyBorder="1" applyAlignment="1" applyProtection="1">
      <alignment vertical="center"/>
      <protection hidden="1"/>
    </xf>
    <xf numFmtId="0" fontId="23" fillId="6" borderId="32" xfId="0" applyFont="1" applyFill="1" applyBorder="1" applyAlignment="1" applyProtection="1">
      <alignment vertical="center" wrapText="1"/>
      <protection hidden="1"/>
    </xf>
    <xf numFmtId="166" fontId="14" fillId="7" borderId="62" xfId="0" applyNumberFormat="1" applyFont="1" applyFill="1" applyBorder="1" applyAlignment="1" applyProtection="1">
      <alignment vertical="center"/>
      <protection locked="0" hidden="1"/>
    </xf>
    <xf numFmtId="166" fontId="14" fillId="7" borderId="41" xfId="0" applyNumberFormat="1" applyFont="1" applyFill="1" applyBorder="1" applyAlignment="1" applyProtection="1">
      <alignment vertical="center"/>
      <protection locked="0" hidden="1"/>
    </xf>
    <xf numFmtId="166" fontId="14" fillId="0" borderId="0" xfId="0" applyNumberFormat="1" applyFont="1" applyAlignment="1" applyProtection="1">
      <alignment vertical="center"/>
      <protection hidden="1"/>
    </xf>
    <xf numFmtId="166" fontId="14" fillId="7" borderId="27" xfId="0" applyNumberFormat="1" applyFont="1" applyFill="1" applyBorder="1" applyAlignment="1" applyProtection="1">
      <alignment vertical="center"/>
      <protection locked="0" hidden="1"/>
    </xf>
    <xf numFmtId="166" fontId="13" fillId="2" borderId="0" xfId="0" applyNumberFormat="1" applyFont="1" applyFill="1" applyAlignment="1" applyProtection="1">
      <alignment vertical="center"/>
      <protection hidden="1"/>
    </xf>
    <xf numFmtId="166" fontId="13" fillId="2" borderId="28" xfId="0" applyNumberFormat="1"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3" fillId="7" borderId="49" xfId="0" applyFont="1" applyFill="1" applyBorder="1" applyAlignment="1" applyProtection="1">
      <alignment vertical="center"/>
      <protection locked="0" hidden="1"/>
    </xf>
    <xf numFmtId="166" fontId="14" fillId="7" borderId="42" xfId="0" applyNumberFormat="1" applyFont="1" applyFill="1" applyBorder="1" applyAlignment="1" applyProtection="1">
      <alignment vertical="center"/>
      <protection locked="0" hidden="1"/>
    </xf>
    <xf numFmtId="0" fontId="35" fillId="2" borderId="32" xfId="0" applyFont="1" applyFill="1" applyBorder="1" applyAlignment="1" applyProtection="1">
      <alignment vertical="center" wrapText="1"/>
      <protection hidden="1"/>
    </xf>
    <xf numFmtId="166" fontId="35" fillId="2" borderId="0" xfId="0" applyNumberFormat="1" applyFont="1" applyFill="1" applyAlignment="1" applyProtection="1">
      <alignment horizontal="center" vertical="center"/>
      <protection hidden="1"/>
    </xf>
    <xf numFmtId="166" fontId="35" fillId="2" borderId="0" xfId="0" applyNumberFormat="1" applyFont="1" applyFill="1" applyAlignment="1" applyProtection="1">
      <alignment vertical="center"/>
      <protection hidden="1"/>
    </xf>
    <xf numFmtId="166" fontId="14" fillId="0" borderId="0" xfId="0" applyNumberFormat="1" applyFont="1" applyAlignment="1" applyProtection="1">
      <alignment vertical="center"/>
      <protection locked="0" hidden="1"/>
    </xf>
    <xf numFmtId="0" fontId="14" fillId="2" borderId="33" xfId="0" applyFont="1" applyFill="1" applyBorder="1" applyAlignment="1" applyProtection="1">
      <alignment vertical="center" wrapText="1"/>
      <protection hidden="1"/>
    </xf>
    <xf numFmtId="3" fontId="14" fillId="2" borderId="34" xfId="0" applyNumberFormat="1" applyFont="1" applyFill="1" applyBorder="1" applyAlignment="1" applyProtection="1">
      <alignment vertical="center"/>
      <protection hidden="1"/>
    </xf>
    <xf numFmtId="3" fontId="14" fillId="2" borderId="35" xfId="0" applyNumberFormat="1" applyFont="1" applyFill="1" applyBorder="1" applyAlignment="1" applyProtection="1">
      <alignment vertical="center"/>
      <protection hidden="1"/>
    </xf>
    <xf numFmtId="0" fontId="14" fillId="7" borderId="60" xfId="0" applyFont="1" applyFill="1" applyBorder="1" applyAlignment="1" applyProtection="1">
      <alignment vertical="center"/>
      <protection locked="0" hidden="1"/>
    </xf>
    <xf numFmtId="0" fontId="32" fillId="2" borderId="0" xfId="2" applyFill="1" applyAlignment="1" applyProtection="1">
      <alignment vertical="center"/>
      <protection locked="0"/>
    </xf>
    <xf numFmtId="0" fontId="33" fillId="2" borderId="0" xfId="2" applyFont="1" applyFill="1" applyAlignment="1" applyProtection="1">
      <alignment vertical="center"/>
      <protection locked="0"/>
    </xf>
    <xf numFmtId="0" fontId="34" fillId="2" borderId="0" xfId="3" applyFont="1" applyFill="1" applyAlignment="1">
      <alignment vertical="center"/>
    </xf>
    <xf numFmtId="0" fontId="6" fillId="3" borderId="0" xfId="0" applyFont="1" applyFill="1" applyAlignment="1" applyProtection="1">
      <alignment vertical="center"/>
      <protection locked="0"/>
    </xf>
    <xf numFmtId="0" fontId="31" fillId="5" borderId="0" xfId="0" applyFont="1" applyFill="1" applyAlignment="1" applyProtection="1">
      <alignment vertical="center"/>
      <protection hidden="1"/>
    </xf>
    <xf numFmtId="0" fontId="30" fillId="2" borderId="16" xfId="3" applyFont="1" applyFill="1" applyBorder="1" applyAlignment="1" applyProtection="1">
      <alignment horizontal="left" vertical="center" wrapText="1"/>
      <protection hidden="1"/>
    </xf>
    <xf numFmtId="49" fontId="30" fillId="2" borderId="17" xfId="3" applyNumberFormat="1" applyFont="1" applyFill="1" applyBorder="1" applyAlignment="1" applyProtection="1">
      <alignment horizontal="center" vertical="center" wrapText="1"/>
      <protection hidden="1"/>
    </xf>
    <xf numFmtId="0" fontId="30" fillId="2" borderId="17" xfId="3" applyFont="1" applyFill="1" applyBorder="1" applyAlignment="1" applyProtection="1">
      <alignment horizontal="left" vertical="center" wrapText="1"/>
      <protection hidden="1"/>
    </xf>
    <xf numFmtId="0" fontId="6" fillId="2" borderId="0" xfId="3" applyFont="1" applyFill="1" applyAlignment="1">
      <alignment vertical="center"/>
    </xf>
    <xf numFmtId="0" fontId="30" fillId="11" borderId="18" xfId="3" applyFont="1" applyFill="1" applyBorder="1" applyAlignment="1" applyProtection="1">
      <alignment horizontal="left" vertical="center" wrapText="1"/>
      <protection hidden="1"/>
    </xf>
    <xf numFmtId="0" fontId="30" fillId="11" borderId="9" xfId="3" applyFont="1" applyFill="1" applyBorder="1" applyAlignment="1" applyProtection="1">
      <alignment vertical="center" wrapText="1"/>
      <protection hidden="1"/>
    </xf>
    <xf numFmtId="3" fontId="30" fillId="11" borderId="9" xfId="3" applyNumberFormat="1" applyFont="1" applyFill="1" applyBorder="1" applyAlignment="1" applyProtection="1">
      <alignment vertical="center" wrapText="1"/>
      <protection hidden="1"/>
    </xf>
    <xf numFmtId="0" fontId="30" fillId="11" borderId="9" xfId="3" applyFont="1" applyFill="1" applyBorder="1" applyAlignment="1" applyProtection="1">
      <alignment horizontal="left" vertical="center" wrapText="1"/>
      <protection hidden="1"/>
    </xf>
    <xf numFmtId="44" fontId="30" fillId="11" borderId="9" xfId="1" applyFont="1" applyFill="1" applyBorder="1" applyAlignment="1" applyProtection="1">
      <alignment vertical="center" wrapText="1"/>
      <protection hidden="1"/>
    </xf>
    <xf numFmtId="0" fontId="6" fillId="2" borderId="18" xfId="3" applyFont="1" applyFill="1" applyBorder="1" applyAlignment="1" applyProtection="1">
      <alignment horizontal="left" vertical="center" wrapText="1"/>
      <protection hidden="1"/>
    </xf>
    <xf numFmtId="44" fontId="6" fillId="2" borderId="9" xfId="1" applyFont="1" applyFill="1" applyBorder="1" applyAlignment="1" applyProtection="1">
      <alignment vertical="center" wrapText="1"/>
      <protection hidden="1"/>
    </xf>
    <xf numFmtId="0" fontId="6" fillId="2" borderId="9" xfId="3" applyFont="1" applyFill="1" applyBorder="1" applyAlignment="1" applyProtection="1">
      <alignment horizontal="left" vertical="center" wrapText="1"/>
      <protection hidden="1"/>
    </xf>
    <xf numFmtId="44" fontId="6" fillId="2" borderId="64" xfId="1" applyFont="1" applyFill="1" applyBorder="1" applyAlignment="1" applyProtection="1">
      <alignment vertical="center" wrapText="1"/>
      <protection hidden="1"/>
    </xf>
    <xf numFmtId="0" fontId="30" fillId="2" borderId="18" xfId="3" applyFont="1" applyFill="1" applyBorder="1" applyAlignment="1" applyProtection="1">
      <alignment horizontal="left" vertical="center" wrapText="1"/>
      <protection hidden="1"/>
    </xf>
    <xf numFmtId="0" fontId="30" fillId="2" borderId="9" xfId="3" applyFont="1" applyFill="1" applyBorder="1" applyAlignment="1" applyProtection="1">
      <alignment vertical="center" wrapText="1"/>
      <protection hidden="1"/>
    </xf>
    <xf numFmtId="0" fontId="30" fillId="2" borderId="9" xfId="3" applyFont="1" applyFill="1" applyBorder="1" applyAlignment="1" applyProtection="1">
      <alignment horizontal="left" vertical="center" wrapText="1"/>
      <protection hidden="1"/>
    </xf>
    <xf numFmtId="0" fontId="6" fillId="2" borderId="0" xfId="3" applyFont="1" applyFill="1" applyAlignment="1" applyProtection="1">
      <alignment horizontal="left" vertical="center" wrapText="1"/>
      <protection hidden="1"/>
    </xf>
    <xf numFmtId="0" fontId="6" fillId="2" borderId="9" xfId="3" applyFont="1" applyFill="1" applyBorder="1" applyAlignment="1" applyProtection="1">
      <alignment vertical="center" wrapText="1"/>
      <protection hidden="1"/>
    </xf>
    <xf numFmtId="0" fontId="6" fillId="2" borderId="19" xfId="3" applyFont="1" applyFill="1" applyBorder="1" applyAlignment="1" applyProtection="1">
      <alignment horizontal="left" vertical="center" wrapText="1"/>
      <protection hidden="1"/>
    </xf>
    <xf numFmtId="0" fontId="6" fillId="2" borderId="26" xfId="3" applyFont="1" applyFill="1" applyBorder="1" applyAlignment="1" applyProtection="1">
      <alignment horizontal="left" vertical="center" wrapText="1"/>
      <protection hidden="1"/>
    </xf>
    <xf numFmtId="0" fontId="6" fillId="2" borderId="20" xfId="3" applyFont="1" applyFill="1" applyBorder="1" applyAlignment="1" applyProtection="1">
      <alignment vertical="center" wrapText="1"/>
      <protection hidden="1"/>
    </xf>
    <xf numFmtId="0" fontId="6" fillId="2" borderId="20" xfId="3" applyFont="1" applyFill="1" applyBorder="1" applyAlignment="1" applyProtection="1">
      <alignment horizontal="left" vertical="center" wrapText="1"/>
      <protection hidden="1"/>
    </xf>
    <xf numFmtId="44" fontId="6" fillId="2" borderId="20" xfId="1" applyFont="1" applyFill="1" applyBorder="1" applyAlignment="1" applyProtection="1">
      <alignment vertical="center" wrapText="1"/>
      <protection hidden="1"/>
    </xf>
    <xf numFmtId="0" fontId="6" fillId="2" borderId="0" xfId="3" applyFont="1" applyFill="1" applyAlignment="1" applyProtection="1">
      <alignment horizontal="left" vertical="center"/>
      <protection hidden="1"/>
    </xf>
    <xf numFmtId="0" fontId="6" fillId="2" borderId="0" xfId="3" applyFont="1" applyFill="1" applyAlignment="1" applyProtection="1">
      <alignment vertical="center"/>
      <protection hidden="1"/>
    </xf>
    <xf numFmtId="0" fontId="30" fillId="11" borderId="16" xfId="3" applyFont="1" applyFill="1" applyBorder="1" applyAlignment="1" applyProtection="1">
      <alignment horizontal="left" vertical="center" wrapText="1"/>
      <protection hidden="1"/>
    </xf>
    <xf numFmtId="49" fontId="30" fillId="11" borderId="17" xfId="3" applyNumberFormat="1" applyFont="1" applyFill="1" applyBorder="1" applyAlignment="1" applyProtection="1">
      <alignment horizontal="center" vertical="center" wrapText="1"/>
      <protection hidden="1"/>
    </xf>
    <xf numFmtId="0" fontId="30" fillId="11" borderId="17" xfId="3" applyFont="1" applyFill="1" applyBorder="1" applyAlignment="1" applyProtection="1">
      <alignment horizontal="left" vertical="center" wrapText="1"/>
      <protection hidden="1"/>
    </xf>
    <xf numFmtId="0" fontId="6" fillId="2" borderId="16" xfId="3" applyFont="1" applyFill="1" applyBorder="1" applyAlignment="1" applyProtection="1">
      <alignment horizontal="left" vertical="center"/>
      <protection hidden="1"/>
    </xf>
    <xf numFmtId="0" fontId="6" fillId="2" borderId="25" xfId="3" applyFont="1" applyFill="1" applyBorder="1" applyAlignment="1" applyProtection="1">
      <alignment horizontal="left" vertical="center"/>
      <protection hidden="1"/>
    </xf>
    <xf numFmtId="1" fontId="30" fillId="2" borderId="17" xfId="3" applyNumberFormat="1" applyFont="1" applyFill="1" applyBorder="1" applyAlignment="1" applyProtection="1">
      <alignment horizontal="center" vertical="center" wrapText="1"/>
      <protection hidden="1"/>
    </xf>
    <xf numFmtId="0" fontId="30" fillId="2" borderId="0" xfId="3" applyFont="1" applyFill="1" applyAlignment="1" applyProtection="1">
      <alignment horizontal="left" vertical="center" wrapText="1"/>
      <protection hidden="1"/>
    </xf>
    <xf numFmtId="0" fontId="30" fillId="2" borderId="19" xfId="3" applyFont="1" applyFill="1" applyBorder="1" applyAlignment="1" applyProtection="1">
      <alignment horizontal="left" vertical="center" wrapText="1"/>
      <protection hidden="1"/>
    </xf>
    <xf numFmtId="44" fontId="30" fillId="2" borderId="20" xfId="1" applyFont="1" applyFill="1" applyBorder="1" applyAlignment="1" applyProtection="1">
      <alignment vertical="center" wrapText="1"/>
      <protection hidden="1"/>
    </xf>
    <xf numFmtId="14" fontId="30" fillId="2" borderId="17" xfId="3" applyNumberFormat="1" applyFont="1" applyFill="1" applyBorder="1" applyAlignment="1" applyProtection="1">
      <alignment horizontal="center" vertical="center" wrapText="1"/>
      <protection hidden="1"/>
    </xf>
    <xf numFmtId="0" fontId="30" fillId="11" borderId="18" xfId="3" applyFont="1" applyFill="1" applyBorder="1" applyAlignment="1" applyProtection="1">
      <alignment horizontal="left" vertical="center"/>
      <protection hidden="1"/>
    </xf>
    <xf numFmtId="0" fontId="30" fillId="11" borderId="0" xfId="3" applyFont="1" applyFill="1" applyAlignment="1" applyProtection="1">
      <alignment horizontal="left" vertical="center"/>
      <protection hidden="1"/>
    </xf>
    <xf numFmtId="0" fontId="30" fillId="0" borderId="9" xfId="3" applyFont="1" applyBorder="1" applyAlignment="1" applyProtection="1">
      <alignment vertical="center" wrapText="1"/>
      <protection hidden="1"/>
    </xf>
    <xf numFmtId="49" fontId="30" fillId="11" borderId="16" xfId="3" applyNumberFormat="1" applyFont="1" applyFill="1" applyBorder="1" applyAlignment="1" applyProtection="1">
      <alignment horizontal="left" vertical="center" wrapText="1"/>
      <protection hidden="1"/>
    </xf>
    <xf numFmtId="49" fontId="30" fillId="2" borderId="16" xfId="3" applyNumberFormat="1" applyFont="1" applyFill="1" applyBorder="1" applyAlignment="1" applyProtection="1">
      <alignment horizontal="left" vertical="center" wrapText="1"/>
      <protection hidden="1"/>
    </xf>
    <xf numFmtId="49" fontId="30" fillId="11" borderId="17" xfId="3" applyNumberFormat="1" applyFont="1" applyFill="1" applyBorder="1" applyAlignment="1" applyProtection="1">
      <alignment vertical="center" wrapText="1"/>
      <protection hidden="1"/>
    </xf>
    <xf numFmtId="49" fontId="30" fillId="2" borderId="17" xfId="3" applyNumberFormat="1" applyFont="1" applyFill="1" applyBorder="1" applyAlignment="1" applyProtection="1">
      <alignment vertical="center" wrapText="1"/>
      <protection hidden="1"/>
    </xf>
    <xf numFmtId="0" fontId="6" fillId="3" borderId="0" xfId="0" applyFont="1" applyFill="1" applyAlignment="1">
      <alignment vertical="center"/>
    </xf>
    <xf numFmtId="0" fontId="6" fillId="0" borderId="0" xfId="0" applyFont="1" applyAlignment="1">
      <alignment horizontal="left" vertical="center" wrapText="1"/>
    </xf>
    <xf numFmtId="0" fontId="6" fillId="0" borderId="0" xfId="0" applyFont="1" applyAlignment="1">
      <alignment horizontal="right" vertical="center" shrinkToFit="1"/>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right" vertical="center"/>
    </xf>
    <xf numFmtId="0" fontId="6" fillId="7" borderId="0" xfId="0" applyFont="1" applyFill="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6" fillId="0" borderId="46" xfId="0" applyFont="1" applyBorder="1" applyAlignment="1">
      <alignment horizontal="left" vertical="center" shrinkToFit="1"/>
    </xf>
    <xf numFmtId="0" fontId="6" fillId="0" borderId="46" xfId="0" applyFont="1" applyBorder="1" applyAlignment="1">
      <alignment horizontal="right" vertical="center" shrinkToFit="1"/>
    </xf>
    <xf numFmtId="0" fontId="47" fillId="0" borderId="0" xfId="16" applyFill="1" applyBorder="1" applyAlignment="1" applyProtection="1">
      <alignment vertical="center"/>
    </xf>
    <xf numFmtId="0" fontId="47" fillId="0" borderId="0" xfId="16" applyNumberFormat="1" applyFill="1" applyBorder="1" applyAlignment="1" applyProtection="1">
      <alignment vertical="center"/>
    </xf>
    <xf numFmtId="0" fontId="7" fillId="5" borderId="0" xfId="0" applyFont="1" applyFill="1" applyAlignment="1" applyProtection="1">
      <alignment vertical="center"/>
      <protection hidden="1"/>
    </xf>
    <xf numFmtId="167" fontId="47" fillId="0" borderId="48" xfId="16" applyNumberFormat="1" applyFill="1" applyBorder="1" applyAlignment="1" applyProtection="1">
      <alignment horizontal="right" vertical="center" wrapText="1"/>
    </xf>
    <xf numFmtId="167" fontId="47" fillId="0" borderId="0" xfId="16" applyNumberFormat="1" applyFill="1" applyBorder="1" applyAlignment="1" applyProtection="1">
      <alignment vertical="center"/>
    </xf>
    <xf numFmtId="167" fontId="47" fillId="0" borderId="48" xfId="16" applyNumberFormat="1" applyFill="1" applyBorder="1" applyAlignment="1" applyProtection="1">
      <alignment vertical="center" wrapText="1"/>
    </xf>
    <xf numFmtId="167" fontId="47" fillId="0" borderId="50" xfId="16" applyNumberFormat="1" applyFill="1" applyBorder="1" applyAlignment="1" applyProtection="1">
      <alignment horizontal="right" vertical="center" wrapText="1"/>
    </xf>
    <xf numFmtId="167" fontId="47" fillId="0" borderId="50" xfId="16" applyNumberFormat="1" applyFill="1" applyBorder="1" applyAlignment="1" applyProtection="1">
      <alignment vertical="center" wrapText="1"/>
    </xf>
    <xf numFmtId="167" fontId="47" fillId="0" borderId="52" xfId="16" applyNumberFormat="1" applyFill="1" applyBorder="1" applyAlignment="1" applyProtection="1">
      <alignment horizontal="right" vertical="center" wrapText="1"/>
    </xf>
    <xf numFmtId="167" fontId="47" fillId="0" borderId="52" xfId="16" applyNumberFormat="1" applyFill="1" applyBorder="1" applyAlignment="1" applyProtection="1">
      <alignment vertical="center" wrapText="1"/>
    </xf>
    <xf numFmtId="49" fontId="53" fillId="10" borderId="27" xfId="16" applyNumberFormat="1" applyFont="1" applyFill="1" applyBorder="1" applyAlignment="1" applyProtection="1">
      <alignment horizontal="left" vertical="center" wrapText="1"/>
    </xf>
    <xf numFmtId="167" fontId="53" fillId="10" borderId="27" xfId="16" applyNumberFormat="1" applyFont="1" applyFill="1" applyBorder="1" applyAlignment="1" applyProtection="1">
      <alignment vertical="center" wrapText="1"/>
    </xf>
    <xf numFmtId="1" fontId="47" fillId="0" borderId="37" xfId="16" applyNumberFormat="1" applyFill="1" applyBorder="1" applyAlignment="1" applyProtection="1">
      <alignment vertical="center" wrapText="1"/>
    </xf>
    <xf numFmtId="167" fontId="47" fillId="0" borderId="0" xfId="16" applyNumberFormat="1" applyFill="1" applyBorder="1" applyAlignment="1" applyProtection="1">
      <alignment vertical="center" wrapText="1"/>
    </xf>
    <xf numFmtId="167" fontId="53" fillId="0" borderId="0" xfId="16" applyNumberFormat="1" applyFont="1" applyFill="1" applyBorder="1" applyAlignment="1" applyProtection="1">
      <alignment vertical="center"/>
    </xf>
    <xf numFmtId="0" fontId="53" fillId="0" borderId="0" xfId="16" applyNumberFormat="1" applyFont="1" applyFill="1" applyBorder="1" applyAlignment="1" applyProtection="1">
      <alignment vertical="center"/>
    </xf>
    <xf numFmtId="0" fontId="53" fillId="0" borderId="0" xfId="16" applyFont="1" applyFill="1" applyBorder="1" applyAlignment="1" applyProtection="1">
      <alignment horizontal="left" vertical="center"/>
    </xf>
    <xf numFmtId="49" fontId="53" fillId="9" borderId="45" xfId="16" applyNumberFormat="1" applyFont="1" applyFill="1" applyBorder="1" applyAlignment="1" applyProtection="1">
      <alignment horizontal="left" vertical="center"/>
    </xf>
    <xf numFmtId="0" fontId="49" fillId="0" borderId="0" xfId="17" applyFont="1" applyFill="1" applyBorder="1" applyAlignment="1" applyProtection="1">
      <alignment vertical="center"/>
    </xf>
    <xf numFmtId="0" fontId="49" fillId="0" borderId="0" xfId="17" applyNumberFormat="1" applyFont="1" applyFill="1" applyBorder="1" applyAlignment="1" applyProtection="1">
      <alignment vertical="center"/>
    </xf>
    <xf numFmtId="167" fontId="49" fillId="0" borderId="48" xfId="17" applyNumberFormat="1" applyFont="1" applyFill="1" applyBorder="1" applyAlignment="1" applyProtection="1">
      <alignment horizontal="right" vertical="center" wrapText="1"/>
    </xf>
    <xf numFmtId="167" fontId="49" fillId="0" borderId="50" xfId="17" applyNumberFormat="1" applyFont="1" applyFill="1" applyBorder="1" applyAlignment="1" applyProtection="1">
      <alignment horizontal="right" vertical="center" wrapText="1"/>
    </xf>
    <xf numFmtId="167" fontId="49" fillId="0" borderId="52" xfId="17" applyNumberFormat="1" applyFont="1" applyFill="1" applyBorder="1" applyAlignment="1" applyProtection="1">
      <alignment horizontal="right" vertical="center" wrapText="1"/>
    </xf>
    <xf numFmtId="49" fontId="53" fillId="10" borderId="27" xfId="17" applyNumberFormat="1" applyFont="1" applyFill="1" applyBorder="1" applyAlignment="1" applyProtection="1">
      <alignment horizontal="left" vertical="center" wrapText="1"/>
    </xf>
    <xf numFmtId="167" fontId="53" fillId="10" borderId="27" xfId="17" applyNumberFormat="1" applyFont="1" applyFill="1" applyBorder="1" applyAlignment="1" applyProtection="1">
      <alignment vertical="center" wrapText="1"/>
    </xf>
    <xf numFmtId="167" fontId="47" fillId="0" borderId="0" xfId="17" applyNumberFormat="1" applyFill="1" applyBorder="1" applyAlignment="1" applyProtection="1">
      <alignment vertical="center" wrapText="1"/>
    </xf>
    <xf numFmtId="0" fontId="48" fillId="0" borderId="0" xfId="17" applyNumberFormat="1" applyFont="1" applyFill="1" applyBorder="1" applyAlignment="1" applyProtection="1">
      <alignment vertical="center"/>
    </xf>
    <xf numFmtId="0" fontId="53" fillId="0" borderId="0" xfId="17" applyFont="1" applyFill="1" applyBorder="1" applyAlignment="1" applyProtection="1">
      <alignment horizontal="left" vertical="center"/>
    </xf>
    <xf numFmtId="167" fontId="53" fillId="0" borderId="0" xfId="17" applyNumberFormat="1" applyFont="1" applyFill="1" applyBorder="1" applyAlignment="1" applyProtection="1">
      <alignment vertical="center"/>
    </xf>
    <xf numFmtId="49" fontId="53" fillId="9" borderId="37" xfId="17" applyNumberFormat="1" applyFont="1" applyFill="1" applyBorder="1" applyAlignment="1" applyProtection="1">
      <alignment horizontal="left" vertical="center"/>
    </xf>
    <xf numFmtId="167" fontId="53" fillId="9" borderId="37" xfId="17" applyNumberFormat="1" applyFont="1" applyFill="1" applyBorder="1" applyAlignment="1" applyProtection="1">
      <alignment vertical="center"/>
    </xf>
    <xf numFmtId="0" fontId="47" fillId="0" borderId="0" xfId="17" applyFill="1" applyBorder="1" applyAlignment="1" applyProtection="1">
      <alignment vertical="center"/>
    </xf>
    <xf numFmtId="0" fontId="27" fillId="0" borderId="0" xfId="17" applyNumberFormat="1" applyFont="1" applyFill="1" applyBorder="1" applyAlignment="1" applyProtection="1">
      <alignment horizontal="right" vertical="center"/>
    </xf>
    <xf numFmtId="0" fontId="47" fillId="0" borderId="0" xfId="17" applyNumberFormat="1" applyFill="1" applyBorder="1" applyAlignment="1" applyProtection="1">
      <alignment vertical="center"/>
    </xf>
    <xf numFmtId="167" fontId="27" fillId="0" borderId="0" xfId="17" applyNumberFormat="1" applyFont="1" applyFill="1" applyBorder="1" applyAlignment="1" applyProtection="1">
      <alignment vertical="center"/>
    </xf>
    <xf numFmtId="49" fontId="53" fillId="9" borderId="27" xfId="16" applyNumberFormat="1" applyFont="1" applyFill="1" applyBorder="1" applyAlignment="1" applyProtection="1">
      <alignment horizontal="center" vertical="center" wrapText="1"/>
    </xf>
    <xf numFmtId="44" fontId="6" fillId="2" borderId="65" xfId="1" applyFont="1" applyFill="1" applyBorder="1" applyAlignment="1" applyProtection="1">
      <alignment vertical="center" wrapText="1"/>
      <protection hidden="1"/>
    </xf>
    <xf numFmtId="1" fontId="30" fillId="2" borderId="66" xfId="3" applyNumberFormat="1" applyFont="1" applyFill="1" applyBorder="1" applyAlignment="1" applyProtection="1">
      <alignment horizontal="center" vertical="center" wrapText="1"/>
      <protection hidden="1"/>
    </xf>
    <xf numFmtId="44" fontId="6" fillId="2" borderId="67" xfId="1" applyFont="1" applyFill="1" applyBorder="1" applyAlignment="1" applyProtection="1">
      <alignment vertical="center" wrapText="1"/>
      <protection hidden="1"/>
    </xf>
    <xf numFmtId="44" fontId="6" fillId="2" borderId="68" xfId="1" applyFont="1" applyFill="1" applyBorder="1" applyAlignment="1" applyProtection="1">
      <alignment vertical="center" wrapText="1"/>
      <protection hidden="1"/>
    </xf>
    <xf numFmtId="44" fontId="30" fillId="2" borderId="69" xfId="1" applyFont="1" applyFill="1" applyBorder="1" applyAlignment="1" applyProtection="1">
      <alignment vertical="center" wrapText="1"/>
      <protection hidden="1"/>
    </xf>
    <xf numFmtId="14" fontId="30" fillId="2" borderId="66" xfId="3" applyNumberFormat="1" applyFont="1" applyFill="1" applyBorder="1" applyAlignment="1" applyProtection="1">
      <alignment horizontal="center" vertical="center" wrapText="1"/>
      <protection hidden="1"/>
    </xf>
    <xf numFmtId="0" fontId="30" fillId="0" borderId="67" xfId="3" applyFont="1" applyBorder="1" applyAlignment="1" applyProtection="1">
      <alignment vertical="center" wrapText="1"/>
      <protection hidden="1"/>
    </xf>
    <xf numFmtId="44" fontId="6" fillId="2" borderId="69" xfId="1" applyFont="1" applyFill="1" applyBorder="1" applyAlignment="1" applyProtection="1">
      <alignment vertical="center" wrapText="1"/>
      <protection hidden="1"/>
    </xf>
    <xf numFmtId="49" fontId="30" fillId="2" borderId="66" xfId="3" applyNumberFormat="1" applyFont="1" applyFill="1" applyBorder="1" applyAlignment="1" applyProtection="1">
      <alignment horizontal="center" vertical="center" wrapText="1"/>
      <protection hidden="1"/>
    </xf>
    <xf numFmtId="44" fontId="30" fillId="11" borderId="67" xfId="1" applyFont="1" applyFill="1" applyBorder="1" applyAlignment="1" applyProtection="1">
      <alignment vertical="center" wrapText="1"/>
      <protection hidden="1"/>
    </xf>
    <xf numFmtId="49" fontId="30" fillId="11" borderId="66" xfId="3" applyNumberFormat="1" applyFont="1" applyFill="1" applyBorder="1" applyAlignment="1" applyProtection="1">
      <alignment horizontal="center" vertical="center" wrapText="1"/>
      <protection hidden="1"/>
    </xf>
    <xf numFmtId="0" fontId="6" fillId="2" borderId="69" xfId="3" applyFont="1" applyFill="1" applyBorder="1" applyAlignment="1" applyProtection="1">
      <alignment vertical="center" wrapText="1"/>
      <protection hidden="1"/>
    </xf>
    <xf numFmtId="49" fontId="7" fillId="5" borderId="0" xfId="0" applyNumberFormat="1" applyFont="1" applyFill="1" applyAlignment="1" applyProtection="1">
      <alignment vertical="center"/>
      <protection hidden="1"/>
    </xf>
    <xf numFmtId="0" fontId="4"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29" fillId="3" borderId="0" xfId="0" applyFont="1" applyFill="1" applyAlignment="1" applyProtection="1">
      <alignment vertical="center"/>
      <protection hidden="1"/>
    </xf>
    <xf numFmtId="0" fontId="6" fillId="3" borderId="0" xfId="0" applyFont="1" applyFill="1" applyAlignment="1" applyProtection="1">
      <alignment vertical="center"/>
      <protection hidden="1"/>
    </xf>
    <xf numFmtId="0" fontId="12" fillId="4" borderId="0" xfId="0" applyFont="1" applyFill="1" applyAlignment="1" applyProtection="1">
      <alignment horizontal="left" vertical="center" wrapText="1"/>
      <protection hidden="1"/>
    </xf>
    <xf numFmtId="0" fontId="18" fillId="2" borderId="4" xfId="0" applyFont="1" applyFill="1" applyBorder="1" applyAlignment="1" applyProtection="1">
      <alignment vertical="center" wrapText="1"/>
      <protection hidden="1"/>
    </xf>
    <xf numFmtId="0" fontId="18" fillId="2" borderId="0" xfId="0" applyFont="1" applyFill="1" applyAlignment="1" applyProtection="1">
      <alignment vertical="center" wrapText="1"/>
      <protection hidden="1"/>
    </xf>
    <xf numFmtId="0" fontId="45" fillId="2" borderId="0" xfId="0" applyFont="1" applyFill="1" applyAlignment="1" applyProtection="1">
      <alignment horizontal="center" vertical="center" wrapText="1"/>
      <protection hidden="1"/>
    </xf>
    <xf numFmtId="0" fontId="18" fillId="2" borderId="0" xfId="0" applyFont="1" applyFill="1" applyAlignment="1" applyProtection="1">
      <alignment vertical="center" wrapText="1"/>
      <protection locked="0"/>
    </xf>
    <xf numFmtId="0" fontId="29" fillId="7" borderId="59" xfId="0" applyFont="1" applyFill="1" applyBorder="1" applyAlignment="1" applyProtection="1">
      <alignment vertical="center"/>
      <protection locked="0" hidden="1"/>
    </xf>
    <xf numFmtId="0" fontId="29" fillId="7" borderId="49" xfId="0" applyFont="1" applyFill="1" applyBorder="1" applyAlignment="1" applyProtection="1">
      <alignment vertical="center"/>
      <protection locked="0" hidden="1"/>
    </xf>
    <xf numFmtId="0" fontId="29" fillId="7" borderId="60" xfId="0" applyFont="1" applyFill="1" applyBorder="1" applyAlignment="1" applyProtection="1">
      <alignment vertical="center"/>
      <protection locked="0" hidden="1"/>
    </xf>
    <xf numFmtId="1" fontId="47" fillId="0" borderId="37" xfId="17" applyNumberFormat="1" applyFill="1" applyBorder="1" applyAlignment="1" applyProtection="1">
      <alignment vertical="center" wrapText="1"/>
    </xf>
    <xf numFmtId="167" fontId="53" fillId="9" borderId="27" xfId="17" applyNumberFormat="1" applyFont="1" applyFill="1" applyBorder="1" applyAlignment="1" applyProtection="1">
      <alignment vertical="center"/>
    </xf>
    <xf numFmtId="167" fontId="53" fillId="9" borderId="27" xfId="16" applyNumberFormat="1" applyFont="1" applyFill="1" applyBorder="1" applyAlignment="1" applyProtection="1">
      <alignment vertical="center"/>
    </xf>
    <xf numFmtId="0" fontId="13" fillId="7" borderId="59" xfId="0" applyFont="1" applyFill="1" applyBorder="1" applyAlignment="1" applyProtection="1">
      <alignment vertical="center"/>
      <protection locked="0"/>
    </xf>
    <xf numFmtId="44" fontId="13" fillId="7" borderId="59" xfId="1" applyFont="1" applyFill="1" applyBorder="1" applyAlignment="1" applyProtection="1">
      <alignment vertical="center"/>
      <protection locked="0"/>
    </xf>
    <xf numFmtId="0" fontId="13" fillId="7" borderId="49" xfId="0" applyFont="1" applyFill="1" applyBorder="1" applyAlignment="1" applyProtection="1">
      <alignment vertical="center"/>
      <protection locked="0"/>
    </xf>
    <xf numFmtId="44" fontId="13" fillId="7" borderId="49" xfId="1" applyFont="1" applyFill="1" applyBorder="1" applyAlignment="1" applyProtection="1">
      <alignment vertical="center"/>
      <protection locked="0"/>
    </xf>
    <xf numFmtId="0" fontId="13" fillId="7" borderId="60" xfId="0" applyFont="1" applyFill="1" applyBorder="1" applyAlignment="1" applyProtection="1">
      <alignment vertical="center"/>
      <protection locked="0"/>
    </xf>
    <xf numFmtId="44" fontId="13" fillId="7" borderId="60" xfId="1" applyFont="1" applyFill="1" applyBorder="1" applyAlignment="1" applyProtection="1">
      <alignment vertical="center"/>
      <protection locked="0"/>
    </xf>
    <xf numFmtId="49" fontId="47" fillId="7" borderId="59" xfId="16" applyNumberFormat="1" applyFill="1" applyBorder="1" applyAlignment="1" applyProtection="1">
      <alignment horizontal="left" vertical="center" wrapText="1"/>
      <protection locked="0"/>
    </xf>
    <xf numFmtId="0" fontId="3" fillId="7" borderId="54" xfId="0" applyFont="1" applyFill="1" applyBorder="1" applyAlignment="1" applyProtection="1">
      <alignment horizontal="left" vertical="center"/>
      <protection locked="0"/>
    </xf>
    <xf numFmtId="0" fontId="3" fillId="7" borderId="59" xfId="0" applyFont="1" applyFill="1" applyBorder="1" applyAlignment="1" applyProtection="1">
      <alignment horizontal="left" vertical="center"/>
      <protection locked="0"/>
    </xf>
    <xf numFmtId="0" fontId="3" fillId="7" borderId="70" xfId="0" applyFont="1" applyFill="1" applyBorder="1" applyAlignment="1" applyProtection="1">
      <alignment horizontal="left" vertical="center"/>
      <protection locked="0"/>
    </xf>
    <xf numFmtId="0" fontId="46" fillId="5" borderId="0" xfId="0" applyFont="1" applyFill="1" applyAlignment="1" applyProtection="1">
      <alignment vertical="center"/>
      <protection hidden="1"/>
    </xf>
    <xf numFmtId="49" fontId="55" fillId="0" borderId="0" xfId="16" applyNumberFormat="1" applyFont="1" applyFill="1" applyBorder="1" applyAlignment="1" applyProtection="1">
      <alignment horizontal="center" vertical="center"/>
    </xf>
    <xf numFmtId="49" fontId="55" fillId="9" borderId="36" xfId="16" applyNumberFormat="1" applyFont="1" applyFill="1" applyBorder="1" applyAlignment="1" applyProtection="1">
      <alignment horizontal="center" vertical="center" wrapText="1"/>
    </xf>
    <xf numFmtId="49" fontId="55" fillId="9" borderId="27" xfId="16" applyNumberFormat="1" applyFont="1" applyFill="1" applyBorder="1" applyAlignment="1" applyProtection="1">
      <alignment horizontal="center" vertical="center" wrapText="1"/>
    </xf>
    <xf numFmtId="49" fontId="55" fillId="10" borderId="27" xfId="16" applyNumberFormat="1" applyFont="1" applyFill="1" applyBorder="1" applyAlignment="1" applyProtection="1">
      <alignment horizontal="left" vertical="center"/>
      <protection locked="0"/>
    </xf>
    <xf numFmtId="1" fontId="56" fillId="0" borderId="37" xfId="16" applyNumberFormat="1" applyFont="1" applyFill="1" applyBorder="1" applyAlignment="1" applyProtection="1">
      <alignment vertical="center"/>
      <protection locked="0"/>
    </xf>
    <xf numFmtId="49" fontId="3" fillId="7" borderId="56" xfId="16" applyNumberFormat="1" applyFont="1" applyFill="1" applyBorder="1" applyAlignment="1" applyProtection="1">
      <alignment horizontal="left" vertical="center"/>
      <protection locked="0"/>
    </xf>
    <xf numFmtId="49" fontId="3" fillId="7" borderId="49" xfId="16" applyNumberFormat="1" applyFont="1" applyFill="1" applyBorder="1" applyAlignment="1" applyProtection="1">
      <alignment horizontal="left" vertical="center"/>
      <protection locked="0"/>
    </xf>
    <xf numFmtId="0" fontId="55" fillId="0" borderId="0" xfId="16" applyFont="1" applyFill="1" applyBorder="1" applyAlignment="1" applyProtection="1">
      <alignment horizontal="left" vertical="center"/>
      <protection locked="0"/>
    </xf>
    <xf numFmtId="49" fontId="55" fillId="9" borderId="45" xfId="16" applyNumberFormat="1" applyFont="1" applyFill="1" applyBorder="1" applyAlignment="1" applyProtection="1">
      <alignment horizontal="left" vertical="center"/>
      <protection locked="0"/>
    </xf>
    <xf numFmtId="0" fontId="56" fillId="0" borderId="0" xfId="16" applyNumberFormat="1" applyFont="1" applyFill="1" applyBorder="1" applyAlignment="1" applyProtection="1">
      <alignment vertical="center"/>
    </xf>
    <xf numFmtId="49" fontId="3" fillId="7" borderId="70" xfId="16" applyNumberFormat="1" applyFont="1" applyFill="1" applyBorder="1" applyAlignment="1" applyProtection="1">
      <alignment horizontal="left" vertical="center"/>
      <protection locked="0"/>
    </xf>
    <xf numFmtId="49" fontId="3" fillId="7" borderId="59" xfId="16" applyNumberFormat="1" applyFont="1" applyFill="1" applyBorder="1" applyAlignment="1" applyProtection="1">
      <alignment horizontal="left" vertical="center"/>
      <protection locked="0"/>
    </xf>
    <xf numFmtId="14" fontId="53" fillId="9" borderId="45" xfId="16" applyNumberFormat="1" applyFont="1" applyFill="1" applyBorder="1" applyAlignment="1" applyProtection="1">
      <alignment horizontal="center" vertical="center"/>
    </xf>
    <xf numFmtId="14" fontId="53" fillId="9" borderId="27" xfId="16" applyNumberFormat="1" applyFont="1" applyFill="1" applyBorder="1" applyAlignment="1" applyProtection="1">
      <alignment horizontal="center" vertical="center"/>
    </xf>
    <xf numFmtId="0" fontId="6" fillId="2" borderId="46" xfId="3" applyFont="1" applyFill="1" applyBorder="1" applyAlignment="1" applyProtection="1">
      <alignment horizontal="left" vertical="center"/>
      <protection hidden="1"/>
    </xf>
    <xf numFmtId="0" fontId="47" fillId="0" borderId="46" xfId="16" applyNumberFormat="1" applyFill="1" applyBorder="1" applyAlignment="1" applyProtection="1">
      <alignment vertical="center"/>
    </xf>
    <xf numFmtId="0" fontId="49" fillId="0" borderId="70" xfId="17" applyNumberFormat="1" applyFont="1" applyFill="1" applyBorder="1" applyAlignment="1" applyProtection="1">
      <alignment horizontal="left" vertical="center" wrapText="1"/>
    </xf>
    <xf numFmtId="49" fontId="49" fillId="0" borderId="56" xfId="17" applyNumberFormat="1" applyFont="1" applyFill="1" applyBorder="1" applyAlignment="1" applyProtection="1">
      <alignment horizontal="left" vertical="center" wrapText="1"/>
    </xf>
    <xf numFmtId="49" fontId="49" fillId="0" borderId="58" xfId="17" applyNumberFormat="1" applyFont="1" applyFill="1" applyBorder="1" applyAlignment="1" applyProtection="1">
      <alignment horizontal="left" vertical="center" wrapText="1"/>
    </xf>
    <xf numFmtId="49" fontId="49" fillId="0" borderId="70" xfId="17" applyNumberFormat="1" applyFont="1" applyFill="1" applyBorder="1" applyAlignment="1" applyProtection="1">
      <alignment horizontal="left" vertical="center" wrapText="1"/>
    </xf>
    <xf numFmtId="49" fontId="31" fillId="5" borderId="0" xfId="0" applyNumberFormat="1" applyFont="1" applyFill="1" applyAlignment="1" applyProtection="1">
      <alignment vertical="center"/>
      <protection hidden="1"/>
    </xf>
    <xf numFmtId="49" fontId="0" fillId="2" borderId="0" xfId="0" applyNumberFormat="1" applyFill="1" applyAlignment="1" applyProtection="1">
      <alignment vertical="center"/>
      <protection hidden="1"/>
    </xf>
    <xf numFmtId="49" fontId="5" fillId="2" borderId="0" xfId="0" applyNumberFormat="1" applyFont="1" applyFill="1" applyAlignment="1" applyProtection="1">
      <alignment horizontal="center" vertical="center"/>
      <protection hidden="1"/>
    </xf>
    <xf numFmtId="49" fontId="0" fillId="3" borderId="0" xfId="0" applyNumberFormat="1" applyFill="1" applyAlignment="1" applyProtection="1">
      <alignment vertical="center"/>
      <protection hidden="1"/>
    </xf>
    <xf numFmtId="49" fontId="12" fillId="4" borderId="0" xfId="0" applyNumberFormat="1" applyFont="1" applyFill="1" applyAlignment="1" applyProtection="1">
      <alignment horizontal="left" vertical="center" wrapText="1"/>
      <protection hidden="1"/>
    </xf>
    <xf numFmtId="49" fontId="18" fillId="2" borderId="4" xfId="0" applyNumberFormat="1" applyFont="1" applyFill="1" applyBorder="1" applyAlignment="1" applyProtection="1">
      <alignment vertical="center" wrapText="1"/>
      <protection hidden="1"/>
    </xf>
    <xf numFmtId="49" fontId="18" fillId="2" borderId="0" xfId="0" applyNumberFormat="1" applyFont="1" applyFill="1" applyAlignment="1" applyProtection="1">
      <alignment vertical="center" wrapText="1"/>
      <protection hidden="1"/>
    </xf>
    <xf numFmtId="49" fontId="18" fillId="2" borderId="0" xfId="0" applyNumberFormat="1" applyFont="1" applyFill="1" applyAlignment="1" applyProtection="1">
      <alignment vertical="center" wrapText="1"/>
      <protection locked="0"/>
    </xf>
    <xf numFmtId="49" fontId="29" fillId="7" borderId="59" xfId="0" applyNumberFormat="1" applyFont="1" applyFill="1" applyBorder="1" applyAlignment="1" applyProtection="1">
      <alignment vertical="center"/>
      <protection locked="0" hidden="1"/>
    </xf>
    <xf numFmtId="49" fontId="29" fillId="7" borderId="49" xfId="0" applyNumberFormat="1" applyFont="1" applyFill="1" applyBorder="1" applyAlignment="1" applyProtection="1">
      <alignment vertical="center"/>
      <protection locked="0" hidden="1"/>
    </xf>
    <xf numFmtId="49" fontId="3" fillId="7" borderId="49" xfId="0" applyNumberFormat="1" applyFont="1" applyFill="1" applyBorder="1" applyAlignment="1" applyProtection="1">
      <alignment horizontal="left" vertical="center" wrapText="1"/>
      <protection locked="0" hidden="1"/>
    </xf>
    <xf numFmtId="0" fontId="35" fillId="0" borderId="0" xfId="16" applyNumberFormat="1" applyFont="1" applyFill="1" applyBorder="1" applyAlignment="1" applyProtection="1">
      <alignment vertical="center"/>
    </xf>
    <xf numFmtId="0" fontId="35" fillId="0" borderId="0" xfId="16" applyNumberFormat="1" applyFont="1" applyFill="1" applyBorder="1" applyAlignment="1" applyProtection="1">
      <alignment horizontal="right" vertical="center"/>
    </xf>
    <xf numFmtId="0" fontId="35" fillId="2" borderId="32" xfId="0" applyFont="1" applyFill="1" applyBorder="1" applyAlignment="1" applyProtection="1">
      <alignment horizontal="right" vertical="center"/>
      <protection hidden="1"/>
    </xf>
    <xf numFmtId="166" fontId="35" fillId="2" borderId="0" xfId="0" applyNumberFormat="1" applyFont="1" applyFill="1" applyAlignment="1" applyProtection="1">
      <alignment horizontal="right" vertical="center"/>
      <protection hidden="1"/>
    </xf>
    <xf numFmtId="167" fontId="35" fillId="0" borderId="0" xfId="16" applyNumberFormat="1" applyFont="1" applyFill="1" applyBorder="1" applyAlignment="1" applyProtection="1">
      <alignment horizontal="right" vertical="center"/>
    </xf>
    <xf numFmtId="49" fontId="53" fillId="9" borderId="45" xfId="16" applyNumberFormat="1" applyFont="1" applyFill="1" applyBorder="1" applyAlignment="1" applyProtection="1">
      <alignment horizontal="center" vertical="center"/>
    </xf>
    <xf numFmtId="49" fontId="53" fillId="9" borderId="27" xfId="16" applyNumberFormat="1" applyFont="1" applyFill="1" applyBorder="1" applyAlignment="1" applyProtection="1">
      <alignment horizontal="center" vertical="center"/>
    </xf>
    <xf numFmtId="49" fontId="47" fillId="7" borderId="54" xfId="16" applyNumberFormat="1" applyFill="1" applyBorder="1" applyAlignment="1" applyProtection="1">
      <alignment horizontal="left" vertical="center" wrapText="1"/>
      <protection locked="0"/>
    </xf>
    <xf numFmtId="49" fontId="47" fillId="7" borderId="56" xfId="16" applyNumberFormat="1" applyFill="1" applyBorder="1" applyAlignment="1" applyProtection="1">
      <alignment horizontal="left" vertical="center" wrapText="1"/>
      <protection locked="0"/>
    </xf>
    <xf numFmtId="0" fontId="29" fillId="7" borderId="59" xfId="0" applyFont="1" applyFill="1" applyBorder="1" applyAlignment="1" applyProtection="1">
      <alignment vertical="center"/>
      <protection locked="0"/>
    </xf>
    <xf numFmtId="0" fontId="29" fillId="7" borderId="49" xfId="0" applyFont="1" applyFill="1" applyBorder="1" applyAlignment="1" applyProtection="1">
      <alignment vertical="center"/>
      <protection locked="0"/>
    </xf>
    <xf numFmtId="0" fontId="29" fillId="7" borderId="60" xfId="0" applyFont="1" applyFill="1" applyBorder="1" applyAlignment="1" applyProtection="1">
      <alignment vertical="center"/>
      <protection locked="0"/>
    </xf>
    <xf numFmtId="167" fontId="13" fillId="7" borderId="48" xfId="1" applyNumberFormat="1" applyFont="1" applyFill="1" applyBorder="1" applyAlignment="1" applyProtection="1">
      <alignment vertical="center"/>
      <protection locked="0"/>
    </xf>
    <xf numFmtId="167" fontId="13" fillId="7" borderId="50" xfId="1" applyNumberFormat="1" applyFont="1" applyFill="1" applyBorder="1" applyAlignment="1" applyProtection="1">
      <alignment vertical="center"/>
      <protection locked="0"/>
    </xf>
    <xf numFmtId="167" fontId="13" fillId="7" borderId="52" xfId="1" applyNumberFormat="1" applyFont="1" applyFill="1" applyBorder="1" applyAlignment="1" applyProtection="1">
      <alignment vertical="center"/>
      <protection locked="0"/>
    </xf>
    <xf numFmtId="0" fontId="26" fillId="7" borderId="59" xfId="0" applyFont="1" applyFill="1" applyBorder="1" applyAlignment="1" applyProtection="1">
      <alignment horizontal="center" vertical="center" wrapText="1"/>
      <protection locked="0" hidden="1"/>
    </xf>
    <xf numFmtId="14" fontId="31" fillId="5" borderId="0" xfId="0" applyNumberFormat="1" applyFont="1" applyFill="1" applyAlignment="1" applyProtection="1">
      <alignment vertical="center"/>
      <protection hidden="1"/>
    </xf>
    <xf numFmtId="14" fontId="29" fillId="2" borderId="0" xfId="0" applyNumberFormat="1" applyFont="1" applyFill="1" applyAlignment="1" applyProtection="1">
      <alignment vertical="center"/>
      <protection hidden="1"/>
    </xf>
    <xf numFmtId="14" fontId="29" fillId="3" borderId="0" xfId="0" applyNumberFormat="1" applyFont="1" applyFill="1" applyAlignment="1" applyProtection="1">
      <alignment vertical="center"/>
      <protection hidden="1"/>
    </xf>
    <xf numFmtId="14" fontId="18" fillId="2" borderId="4" xfId="0" applyNumberFormat="1" applyFont="1" applyFill="1" applyBorder="1" applyAlignment="1" applyProtection="1">
      <alignment vertical="center" wrapText="1"/>
      <protection hidden="1"/>
    </xf>
    <xf numFmtId="14" fontId="18" fillId="2" borderId="0" xfId="0" applyNumberFormat="1" applyFont="1" applyFill="1" applyAlignment="1" applyProtection="1">
      <alignment vertical="center" wrapText="1"/>
      <protection hidden="1"/>
    </xf>
    <xf numFmtId="14" fontId="18" fillId="2" borderId="0" xfId="0" applyNumberFormat="1" applyFont="1" applyFill="1" applyAlignment="1" applyProtection="1">
      <alignment vertical="center" wrapText="1"/>
      <protection locked="0"/>
    </xf>
    <xf numFmtId="14" fontId="29" fillId="7" borderId="59" xfId="0" applyNumberFormat="1" applyFont="1" applyFill="1" applyBorder="1" applyAlignment="1" applyProtection="1">
      <alignment vertical="center"/>
      <protection locked="0"/>
    </xf>
    <xf numFmtId="14" fontId="29" fillId="7" borderId="49" xfId="0" applyNumberFormat="1" applyFont="1" applyFill="1" applyBorder="1" applyAlignment="1" applyProtection="1">
      <alignment vertical="center"/>
      <protection locked="0"/>
    </xf>
    <xf numFmtId="14" fontId="29" fillId="7" borderId="60" xfId="0" applyNumberFormat="1" applyFont="1" applyFill="1" applyBorder="1" applyAlignment="1" applyProtection="1">
      <alignment vertical="center"/>
      <protection locked="0"/>
    </xf>
    <xf numFmtId="49" fontId="47" fillId="12" borderId="49" xfId="16" applyNumberForma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locked="0"/>
    </xf>
    <xf numFmtId="49" fontId="53" fillId="9" borderId="36" xfId="16" applyNumberFormat="1" applyFont="1" applyFill="1" applyBorder="1" applyAlignment="1" applyProtection="1">
      <alignment horizontal="center" vertical="center"/>
    </xf>
    <xf numFmtId="49" fontId="53" fillId="9" borderId="37" xfId="16" applyNumberFormat="1" applyFont="1" applyFill="1" applyBorder="1" applyAlignment="1" applyProtection="1">
      <alignment horizontal="center" vertical="center"/>
    </xf>
    <xf numFmtId="49" fontId="53" fillId="9" borderId="45" xfId="16" applyNumberFormat="1" applyFont="1" applyFill="1" applyBorder="1" applyAlignment="1" applyProtection="1">
      <alignment horizontal="center" vertical="center"/>
    </xf>
    <xf numFmtId="14" fontId="53" fillId="9" borderId="36" xfId="16" applyNumberFormat="1" applyFont="1" applyFill="1" applyBorder="1" applyAlignment="1" applyProtection="1">
      <alignment horizontal="center" vertical="center"/>
    </xf>
    <xf numFmtId="14" fontId="53" fillId="9" borderId="37" xfId="16" applyNumberFormat="1" applyFont="1" applyFill="1" applyBorder="1" applyAlignment="1" applyProtection="1">
      <alignment horizontal="center" vertical="center"/>
    </xf>
    <xf numFmtId="14" fontId="53" fillId="9" borderId="45" xfId="16" applyNumberFormat="1" applyFont="1" applyFill="1" applyBorder="1" applyAlignment="1" applyProtection="1">
      <alignment horizontal="center" vertical="center"/>
    </xf>
  </cellXfs>
  <cellStyles count="18">
    <cellStyle name="Firmenname" xfId="7" xr:uid="{B42DE3C5-E1DD-4564-A166-59AB51AEAEF4}"/>
    <cellStyle name="Link" xfId="2" builtinId="8"/>
    <cellStyle name="Normale 2" xfId="3" xr:uid="{C6FFF7B2-0B7C-4C82-8796-1230BC48F2BB}"/>
    <cellStyle name="Prozent 2" xfId="5" xr:uid="{7A54F7F7-1AEC-42F2-B374-EE0911C34197}"/>
    <cellStyle name="Standard" xfId="0" builtinId="0"/>
    <cellStyle name="Standard 2" xfId="4" xr:uid="{D1E792BB-64C1-40AD-8D74-B495DB6556EC}"/>
    <cellStyle name="Standard 3" xfId="9" xr:uid="{BF78BB78-2183-40E4-A779-7545633888F3}"/>
    <cellStyle name="Standard 4" xfId="16" xr:uid="{76B6A500-EE39-4234-8711-494B696F0CC0}"/>
    <cellStyle name="Standard 4 2" xfId="17" xr:uid="{F92D70B9-9DA2-4C96-AAF4-37DB9951FD68}"/>
    <cellStyle name="Überschrift 1 2" xfId="11" xr:uid="{6B9D14DF-816E-4F5D-9777-361AD03EBCAD}"/>
    <cellStyle name="Überschrift 2 2" xfId="12" xr:uid="{2C8511DD-CDBF-4208-9433-9180F4BB8378}"/>
    <cellStyle name="Überschrift 5" xfId="8" xr:uid="{1FE6D02B-FE23-403D-AE0F-3D72BC283C4B}"/>
    <cellStyle name="Überschrift 6" xfId="10" xr:uid="{CF3E21EB-E151-4C51-A51E-C6172AE8CB58}"/>
    <cellStyle name="Währung" xfId="1" builtinId="4"/>
    <cellStyle name="Währung 2" xfId="6" xr:uid="{9B514951-1B33-4A0D-96CD-69AE4F2E3D40}"/>
    <cellStyle name="Wichtige Metrik &quot;Kopfzeile&quot;" xfId="13" xr:uid="{4D6132FE-A279-4E08-8C3B-61EA74BDF5A4}"/>
    <cellStyle name="Wichtige Metrik &quot;Prozentsatz&quot;" xfId="15" xr:uid="{9C4A757C-D367-49EE-BE51-DA2342751B80}"/>
    <cellStyle name="Wichtige Metrik &quot;Wert&quot;" xfId="14" xr:uid="{10FB811D-9AB0-4656-9AA3-EB0D329063E5}"/>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b/>
        <i val="0"/>
      </font>
    </dxf>
    <dxf>
      <border diagonalUp="0" diagonalDown="0">
        <left style="thin">
          <color theme="0" tint="-0.14996795556505021"/>
        </left>
        <right style="thin">
          <color theme="0" tint="-0.14996795556505021"/>
        </right>
        <top style="thin">
          <color theme="0" tint="-0.14996795556505021"/>
        </top>
        <bottom/>
        <vertical/>
        <horizontal/>
      </border>
    </dxf>
    <dxf>
      <font>
        <sz val="9"/>
        <color theme="3"/>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vertical/>
        <horizontal style="dotted">
          <color theme="0" tint="-0.34998626667073579"/>
        </horizontal>
      </border>
    </dxf>
  </dxfs>
  <tableStyles count="1" defaultTableStyle="TableStyleMedium2" defaultPivotStyle="PivotStyleLight16">
    <tableStyle name="Expense Budget" pivot="0" count="3" xr9:uid="{67863D43-E449-455B-A5D2-3C06D44F4436}">
      <tableStyleElement type="wholeTable" dxfId="9"/>
      <tableStyleElement type="headerRow" dxfId="8"/>
      <tableStyleElement type="total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IN!A1"/><Relationship Id="rId7" Type="http://schemas.openxmlformats.org/officeDocument/2006/relationships/hyperlink" Target="#Glossar!A1"/><Relationship Id="rId2" Type="http://schemas.openxmlformats.org/officeDocument/2006/relationships/hyperlink" Target="#RUNTS!A1"/><Relationship Id="rId1" Type="http://schemas.openxmlformats.org/officeDocument/2006/relationships/hyperlink" Target="#'RUNTS DEF'!A1"/><Relationship Id="rId6" Type="http://schemas.openxmlformats.org/officeDocument/2006/relationships/hyperlink" Target="#'G&amp;V'!A1"/><Relationship Id="rId5" Type="http://schemas.openxmlformats.org/officeDocument/2006/relationships/hyperlink" Target="#Budget!A1"/><Relationship Id="rId4" Type="http://schemas.openxmlformats.org/officeDocument/2006/relationships/hyperlink" Target="#IG!A1"/></Relationships>
</file>

<file path=xl/drawings/drawing1.xml><?xml version="1.0" encoding="utf-8"?>
<xdr:wsDr xmlns:xdr="http://schemas.openxmlformats.org/drawingml/2006/spreadsheetDrawing" xmlns:a="http://schemas.openxmlformats.org/drawingml/2006/main">
  <xdr:twoCellAnchor>
    <xdr:from>
      <xdr:col>5</xdr:col>
      <xdr:colOff>334837</xdr:colOff>
      <xdr:row>27</xdr:row>
      <xdr:rowOff>7043</xdr:rowOff>
    </xdr:from>
    <xdr:to>
      <xdr:col>8</xdr:col>
      <xdr:colOff>102567</xdr:colOff>
      <xdr:row>31</xdr:row>
      <xdr:rowOff>112090</xdr:rowOff>
    </xdr:to>
    <xdr:sp macro="" textlink="">
      <xdr:nvSpPr>
        <xdr:cNvPr id="10" name="Rectangle 20">
          <a:hlinkClick xmlns:r="http://schemas.openxmlformats.org/officeDocument/2006/relationships" r:id="rId1"/>
          <a:extLst>
            <a:ext uri="{FF2B5EF4-FFF2-40B4-BE49-F238E27FC236}">
              <a16:creationId xmlns:a16="http://schemas.microsoft.com/office/drawing/2014/main" id="{6E5AC95B-2FDC-445A-8E20-BF259F93C0CD}"/>
            </a:ext>
          </a:extLst>
        </xdr:cNvPr>
        <xdr:cNvSpPr>
          <a:spLocks noChangeArrowheads="1"/>
        </xdr:cNvSpPr>
      </xdr:nvSpPr>
      <xdr:spPr bwMode="auto">
        <a:xfrm>
          <a:off x="3335212" y="4543324"/>
          <a:ext cx="1922761" cy="771797"/>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effectLst/>
              <a:latin typeface="+mn-lt"/>
              <a:ea typeface="+mn-ea"/>
              <a:cs typeface="+mn-cs"/>
            </a:rPr>
            <a:t>RUNTS</a:t>
          </a:r>
          <a:r>
            <a:rPr lang="de-DE" sz="1200" b="1" baseline="0">
              <a:effectLst/>
              <a:latin typeface="+mn-lt"/>
              <a:ea typeface="+mn-ea"/>
              <a:cs typeface="+mn-cs"/>
            </a:rPr>
            <a:t> </a:t>
          </a:r>
          <a:r>
            <a:rPr lang="de-DE" sz="1200" b="1">
              <a:effectLst/>
              <a:latin typeface="+mn-lt"/>
              <a:ea typeface="+mn-ea"/>
              <a:cs typeface="+mn-cs"/>
            </a:rPr>
            <a:t>DEF</a:t>
          </a:r>
          <a:endParaRPr lang="de-DE" sz="1200">
            <a:effectLst/>
          </a:endParaRPr>
        </a:p>
        <a:p>
          <a:r>
            <a:rPr lang="de-DE" sz="1000" b="1">
              <a:effectLst/>
              <a:latin typeface="+mn-lt"/>
              <a:ea typeface="+mn-ea"/>
              <a:cs typeface="+mn-cs"/>
            </a:rPr>
            <a:t>Jahresabschluss gemäß Kassa Prinzip </a:t>
          </a:r>
          <a:endParaRPr lang="de-DE" sz="1000">
            <a:effectLst/>
            <a:latin typeface="+mn-lt"/>
            <a:ea typeface="+mn-ea"/>
            <a:cs typeface="+mn-cs"/>
          </a:endParaRPr>
        </a:p>
        <a:p>
          <a:pPr algn="ctr"/>
          <a:r>
            <a:rPr lang="de-DE" sz="1000" b="1" i="0">
              <a:solidFill>
                <a:schemeClr val="tx1"/>
              </a:solidFill>
              <a:effectLst/>
              <a:latin typeface="+mn-lt"/>
              <a:ea typeface="+mn-ea"/>
              <a:cs typeface="+mn-cs"/>
            </a:rPr>
            <a:t>definitiv</a:t>
          </a:r>
          <a:endParaRPr lang="de-DE" sz="1000" b="1">
            <a:solidFill>
              <a:schemeClr val="tx1"/>
            </a:solidFill>
          </a:endParaRPr>
        </a:p>
      </xdr:txBody>
    </xdr:sp>
    <xdr:clientData/>
  </xdr:twoCellAnchor>
  <xdr:twoCellAnchor>
    <xdr:from>
      <xdr:col>2</xdr:col>
      <xdr:colOff>454663</xdr:colOff>
      <xdr:row>27</xdr:row>
      <xdr:rowOff>12663</xdr:rowOff>
    </xdr:from>
    <xdr:to>
      <xdr:col>5</xdr:col>
      <xdr:colOff>234975</xdr:colOff>
      <xdr:row>31</xdr:row>
      <xdr:rowOff>114997</xdr:rowOff>
    </xdr:to>
    <xdr:sp macro="" textlink="">
      <xdr:nvSpPr>
        <xdr:cNvPr id="4" name="Rectangle 20">
          <a:hlinkClick xmlns:r="http://schemas.openxmlformats.org/officeDocument/2006/relationships" r:id="rId2"/>
          <a:extLst>
            <a:ext uri="{FF2B5EF4-FFF2-40B4-BE49-F238E27FC236}">
              <a16:creationId xmlns:a16="http://schemas.microsoft.com/office/drawing/2014/main" id="{BC7996FB-12D9-4C8E-958D-28C4D8391F86}"/>
            </a:ext>
          </a:extLst>
        </xdr:cNvPr>
        <xdr:cNvSpPr>
          <a:spLocks noChangeArrowheads="1"/>
        </xdr:cNvSpPr>
      </xdr:nvSpPr>
      <xdr:spPr bwMode="auto">
        <a:xfrm>
          <a:off x="1325520" y="4312520"/>
          <a:ext cx="1946569" cy="733706"/>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effectLst/>
              <a:latin typeface="+mn-lt"/>
              <a:ea typeface="+mn-ea"/>
              <a:cs typeface="+mn-cs"/>
            </a:rPr>
            <a:t>RUNTS</a:t>
          </a:r>
          <a:endParaRPr lang="de-DE" sz="1200">
            <a:effectLst/>
          </a:endParaRPr>
        </a:p>
        <a:p>
          <a:r>
            <a:rPr lang="de-DE" sz="1000" b="1">
              <a:effectLst/>
              <a:latin typeface="+mn-lt"/>
              <a:ea typeface="+mn-ea"/>
              <a:cs typeface="+mn-cs"/>
            </a:rPr>
            <a:t>Jahresabschluss gemäß Kassa Prinzip </a:t>
          </a:r>
          <a:endParaRPr lang="de-DE" sz="1000">
            <a:effectLst/>
            <a:latin typeface="+mn-lt"/>
            <a:ea typeface="+mn-ea"/>
            <a:cs typeface="+mn-cs"/>
          </a:endParaRPr>
        </a:p>
        <a:p>
          <a:pPr algn="ctr"/>
          <a:r>
            <a:rPr lang="de-DE" sz="1000" b="1">
              <a:effectLst/>
              <a:latin typeface="+mn-lt"/>
              <a:ea typeface="+mn-ea"/>
              <a:cs typeface="+mn-cs"/>
            </a:rPr>
            <a:t>bearbeitbar</a:t>
          </a:r>
        </a:p>
      </xdr:txBody>
    </xdr:sp>
    <xdr:clientData/>
  </xdr:twoCellAnchor>
  <xdr:twoCellAnchor>
    <xdr:from>
      <xdr:col>5</xdr:col>
      <xdr:colOff>338012</xdr:colOff>
      <xdr:row>21</xdr:row>
      <xdr:rowOff>111318</xdr:rowOff>
    </xdr:from>
    <xdr:to>
      <xdr:col>8</xdr:col>
      <xdr:colOff>99392</xdr:colOff>
      <xdr:row>26</xdr:row>
      <xdr:rowOff>58302</xdr:rowOff>
    </xdr:to>
    <xdr:sp macro="" textlink="">
      <xdr:nvSpPr>
        <xdr:cNvPr id="5" name="Rectangle 20">
          <a:hlinkClick xmlns:r="http://schemas.openxmlformats.org/officeDocument/2006/relationships" r:id="rId3"/>
          <a:extLst>
            <a:ext uri="{FF2B5EF4-FFF2-40B4-BE49-F238E27FC236}">
              <a16:creationId xmlns:a16="http://schemas.microsoft.com/office/drawing/2014/main" id="{6425B926-1DE5-4568-ADE6-41850357CA87}"/>
            </a:ext>
          </a:extLst>
        </xdr:cNvPr>
        <xdr:cNvSpPr>
          <a:spLocks noChangeArrowheads="1"/>
        </xdr:cNvSpPr>
      </xdr:nvSpPr>
      <xdr:spPr bwMode="auto">
        <a:xfrm>
          <a:off x="3375126" y="3464118"/>
          <a:ext cx="1949409" cy="736198"/>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solidFill>
                <a:schemeClr val="tx1"/>
              </a:solidFill>
            </a:rPr>
            <a:t>IN </a:t>
          </a:r>
        </a:p>
        <a:p>
          <a:r>
            <a:rPr lang="de-DE" sz="1000" b="1">
              <a:solidFill>
                <a:schemeClr val="tx1"/>
              </a:solidFill>
            </a:rPr>
            <a:t>Journalbuch</a:t>
          </a:r>
        </a:p>
        <a:p>
          <a:pPr algn="ctr"/>
          <a:endParaRPr lang="de-DE" sz="1100" b="1">
            <a:effectLst/>
            <a:latin typeface="+mn-lt"/>
            <a:ea typeface="+mn-ea"/>
            <a:cs typeface="+mn-cs"/>
          </a:endParaRPr>
        </a:p>
        <a:p>
          <a:pPr algn="ctr"/>
          <a:r>
            <a:rPr lang="de-DE" sz="1050" b="1">
              <a:effectLst/>
              <a:latin typeface="+mn-lt"/>
              <a:ea typeface="+mn-ea"/>
              <a:cs typeface="+mn-cs"/>
            </a:rPr>
            <a:t>bearbeitbar</a:t>
          </a:r>
          <a:endParaRPr lang="de-DE" sz="900" b="1">
            <a:solidFill>
              <a:schemeClr val="tx1"/>
            </a:solidFill>
          </a:endParaRPr>
        </a:p>
      </xdr:txBody>
    </xdr:sp>
    <xdr:clientData/>
  </xdr:twoCellAnchor>
  <xdr:twoCellAnchor>
    <xdr:from>
      <xdr:col>2</xdr:col>
      <xdr:colOff>454663</xdr:colOff>
      <xdr:row>21</xdr:row>
      <xdr:rowOff>113763</xdr:rowOff>
    </xdr:from>
    <xdr:to>
      <xdr:col>5</xdr:col>
      <xdr:colOff>234975</xdr:colOff>
      <xdr:row>26</xdr:row>
      <xdr:rowOff>61209</xdr:rowOff>
    </xdr:to>
    <xdr:sp macro="" textlink="">
      <xdr:nvSpPr>
        <xdr:cNvPr id="6" name="Rectangle 20">
          <a:hlinkClick xmlns:r="http://schemas.openxmlformats.org/officeDocument/2006/relationships" r:id="rId4"/>
          <a:extLst>
            <a:ext uri="{FF2B5EF4-FFF2-40B4-BE49-F238E27FC236}">
              <a16:creationId xmlns:a16="http://schemas.microsoft.com/office/drawing/2014/main" id="{13B0BAE0-A943-4260-9A8F-E3754A3F01C8}"/>
            </a:ext>
          </a:extLst>
        </xdr:cNvPr>
        <xdr:cNvSpPr>
          <a:spLocks noChangeArrowheads="1"/>
        </xdr:cNvSpPr>
      </xdr:nvSpPr>
      <xdr:spPr bwMode="auto">
        <a:xfrm>
          <a:off x="1325520" y="3466563"/>
          <a:ext cx="1946569" cy="736660"/>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solidFill>
                <a:schemeClr val="tx1"/>
              </a:solidFill>
            </a:rPr>
            <a:t>IG</a:t>
          </a:r>
        </a:p>
        <a:p>
          <a:r>
            <a:rPr lang="de-DE" sz="1000" b="1">
              <a:solidFill>
                <a:schemeClr val="tx1"/>
              </a:solidFill>
            </a:rPr>
            <a:t>Allgemeine</a:t>
          </a:r>
          <a:r>
            <a:rPr lang="de-DE" sz="1000" b="1" baseline="0">
              <a:solidFill>
                <a:schemeClr val="tx1"/>
              </a:solidFill>
            </a:rPr>
            <a:t> Informationen</a:t>
          </a:r>
          <a:endParaRPr lang="de-DE" sz="1000" b="1">
            <a:solidFill>
              <a:schemeClr val="tx1"/>
            </a:solidFill>
          </a:endParaRPr>
        </a:p>
        <a:p>
          <a:endParaRPr lang="de-DE" sz="1000" b="1">
            <a:solidFill>
              <a:schemeClr val="tx1"/>
            </a:solidFill>
          </a:endParaRPr>
        </a:p>
        <a:p>
          <a:pPr algn="ctr"/>
          <a:r>
            <a:rPr lang="de-DE" sz="1000" b="1">
              <a:solidFill>
                <a:schemeClr val="tx1"/>
              </a:solidFill>
            </a:rPr>
            <a:t>bearbeitbar</a:t>
          </a:r>
        </a:p>
      </xdr:txBody>
    </xdr:sp>
    <xdr:clientData/>
  </xdr:twoCellAnchor>
  <xdr:twoCellAnchor>
    <xdr:from>
      <xdr:col>5</xdr:col>
      <xdr:colOff>339010</xdr:colOff>
      <xdr:row>32</xdr:row>
      <xdr:rowOff>68573</xdr:rowOff>
    </xdr:from>
    <xdr:to>
      <xdr:col>8</xdr:col>
      <xdr:colOff>100390</xdr:colOff>
      <xdr:row>37</xdr:row>
      <xdr:rowOff>12604</xdr:rowOff>
    </xdr:to>
    <xdr:sp macro="" textlink="">
      <xdr:nvSpPr>
        <xdr:cNvPr id="7" name="Rectangle 20">
          <a:hlinkClick xmlns:r="http://schemas.openxmlformats.org/officeDocument/2006/relationships" r:id="rId5"/>
          <a:extLst>
            <a:ext uri="{FF2B5EF4-FFF2-40B4-BE49-F238E27FC236}">
              <a16:creationId xmlns:a16="http://schemas.microsoft.com/office/drawing/2014/main" id="{1A5D94C3-C3C2-422F-96FF-BC85B7292C6D}"/>
            </a:ext>
          </a:extLst>
        </xdr:cNvPr>
        <xdr:cNvSpPr>
          <a:spLocks noChangeArrowheads="1"/>
        </xdr:cNvSpPr>
      </xdr:nvSpPr>
      <xdr:spPr bwMode="auto">
        <a:xfrm>
          <a:off x="3376124" y="5157644"/>
          <a:ext cx="1949409" cy="733246"/>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100" b="1">
              <a:solidFill>
                <a:schemeClr val="tx1"/>
              </a:solidFill>
            </a:rPr>
            <a:t>Haushaltsvoranschlag</a:t>
          </a:r>
        </a:p>
        <a:p>
          <a:pPr algn="ctr"/>
          <a:endParaRPr lang="de-DE" sz="1100" b="1" i="0">
            <a:solidFill>
              <a:schemeClr val="tx1"/>
            </a:solidFill>
            <a:effectLst/>
            <a:latin typeface="+mn-lt"/>
            <a:ea typeface="+mn-ea"/>
            <a:cs typeface="+mn-cs"/>
          </a:endParaRPr>
        </a:p>
        <a:p>
          <a:pPr algn="ctr"/>
          <a:endParaRPr lang="de-DE" sz="1100" b="1" i="0">
            <a:solidFill>
              <a:schemeClr val="tx1"/>
            </a:solidFill>
            <a:effectLst/>
            <a:latin typeface="+mn-lt"/>
            <a:ea typeface="+mn-ea"/>
            <a:cs typeface="+mn-cs"/>
          </a:endParaRPr>
        </a:p>
        <a:p>
          <a:pPr algn="ctr"/>
          <a:r>
            <a:rPr lang="de-DE" sz="1100" b="1">
              <a:effectLst/>
              <a:latin typeface="+mn-lt"/>
              <a:ea typeface="+mn-ea"/>
              <a:cs typeface="+mn-cs"/>
            </a:rPr>
            <a:t>bearbeitbar</a:t>
          </a:r>
        </a:p>
        <a:p>
          <a:pPr algn="ctr"/>
          <a:endParaRPr lang="de-DE" sz="1000" b="1">
            <a:solidFill>
              <a:schemeClr val="tx1"/>
            </a:solidFill>
          </a:endParaRPr>
        </a:p>
      </xdr:txBody>
    </xdr:sp>
    <xdr:clientData/>
  </xdr:twoCellAnchor>
  <xdr:twoCellAnchor>
    <xdr:from>
      <xdr:col>2</xdr:col>
      <xdr:colOff>443785</xdr:colOff>
      <xdr:row>32</xdr:row>
      <xdr:rowOff>67620</xdr:rowOff>
    </xdr:from>
    <xdr:to>
      <xdr:col>5</xdr:col>
      <xdr:colOff>233740</xdr:colOff>
      <xdr:row>37</xdr:row>
      <xdr:rowOff>14605</xdr:rowOff>
    </xdr:to>
    <xdr:sp macro="" textlink="">
      <xdr:nvSpPr>
        <xdr:cNvPr id="9" name="Rectangle 20">
          <a:hlinkClick xmlns:r="http://schemas.openxmlformats.org/officeDocument/2006/relationships" r:id="rId6"/>
          <a:extLst>
            <a:ext uri="{FF2B5EF4-FFF2-40B4-BE49-F238E27FC236}">
              <a16:creationId xmlns:a16="http://schemas.microsoft.com/office/drawing/2014/main" id="{B9E84EC9-4736-491A-989E-12FB7E9E345C}"/>
            </a:ext>
          </a:extLst>
        </xdr:cNvPr>
        <xdr:cNvSpPr>
          <a:spLocks noChangeArrowheads="1"/>
        </xdr:cNvSpPr>
      </xdr:nvSpPr>
      <xdr:spPr bwMode="auto">
        <a:xfrm>
          <a:off x="1262935" y="5287320"/>
          <a:ext cx="1828305" cy="756610"/>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100" b="1" baseline="0">
              <a:solidFill>
                <a:schemeClr val="tx1"/>
              </a:solidFill>
            </a:rPr>
            <a:t>G&amp;V</a:t>
          </a:r>
        </a:p>
        <a:p>
          <a:pPr algn="ctr"/>
          <a:endParaRPr lang="de-DE" sz="1100">
            <a:effectLst/>
          </a:endParaRPr>
        </a:p>
        <a:p>
          <a:endParaRPr lang="de-DE" sz="1100">
            <a:effectLst/>
          </a:endParaRPr>
        </a:p>
        <a:p>
          <a:pPr algn="ctr"/>
          <a:r>
            <a:rPr lang="de-DE" sz="1050" b="1">
              <a:effectLst/>
              <a:latin typeface="+mn-lt"/>
              <a:ea typeface="+mn-ea"/>
              <a:cs typeface="+mn-cs"/>
            </a:rPr>
            <a:t>bearbeitbar</a:t>
          </a:r>
          <a:endParaRPr lang="de-DE" sz="1100" b="1">
            <a:effectLst/>
            <a:latin typeface="+mn-lt"/>
            <a:ea typeface="+mn-ea"/>
            <a:cs typeface="+mn-cs"/>
          </a:endParaRPr>
        </a:p>
      </xdr:txBody>
    </xdr:sp>
    <xdr:clientData/>
  </xdr:twoCellAnchor>
  <xdr:twoCellAnchor>
    <xdr:from>
      <xdr:col>2</xdr:col>
      <xdr:colOff>455839</xdr:colOff>
      <xdr:row>38</xdr:row>
      <xdr:rowOff>19286</xdr:rowOff>
    </xdr:from>
    <xdr:to>
      <xdr:col>8</xdr:col>
      <xdr:colOff>107998</xdr:colOff>
      <xdr:row>42</xdr:row>
      <xdr:rowOff>121160</xdr:rowOff>
    </xdr:to>
    <xdr:sp macro="" textlink="">
      <xdr:nvSpPr>
        <xdr:cNvPr id="12" name="Rectangle 20">
          <a:hlinkClick xmlns:r="http://schemas.openxmlformats.org/officeDocument/2006/relationships" r:id="rId7"/>
          <a:extLst>
            <a:ext uri="{FF2B5EF4-FFF2-40B4-BE49-F238E27FC236}">
              <a16:creationId xmlns:a16="http://schemas.microsoft.com/office/drawing/2014/main" id="{0850BD32-6B5D-4187-8C2B-8FC2BAACA3D9}"/>
            </a:ext>
          </a:extLst>
        </xdr:cNvPr>
        <xdr:cNvSpPr>
          <a:spLocks noChangeArrowheads="1"/>
        </xdr:cNvSpPr>
      </xdr:nvSpPr>
      <xdr:spPr bwMode="auto">
        <a:xfrm>
          <a:off x="1326696" y="6844629"/>
          <a:ext cx="4006445" cy="733245"/>
        </a:xfrm>
        <a:prstGeom prst="rect">
          <a:avLst/>
        </a:prstGeom>
        <a:solidFill>
          <a:schemeClr val="accent5">
            <a:alpha val="98824"/>
          </a:schemeClr>
        </a:solidFill>
        <a:ln w="9525">
          <a:solidFill>
            <a:srgbClr val="00B050"/>
          </a:solidFill>
          <a:prstDash val="sysDot"/>
          <a:miter lim="800000"/>
          <a:headEnd/>
          <a:tailEnd/>
        </a:ln>
      </xdr:spPr>
      <xdr:txBody>
        <a:bodyPr/>
        <a:lstStyle/>
        <a:p>
          <a:pPr algn="ctr"/>
          <a:endParaRPr lang="de-DE" sz="1200" b="1">
            <a:solidFill>
              <a:schemeClr val="tx1"/>
            </a:solidFill>
          </a:endParaRPr>
        </a:p>
        <a:p>
          <a:pPr algn="ctr"/>
          <a:r>
            <a:rPr lang="de-DE" sz="1200" b="1">
              <a:solidFill>
                <a:schemeClr val="tx1"/>
              </a:solidFill>
            </a:rPr>
            <a:t>Glossar</a:t>
          </a:r>
          <a:endParaRPr lang="de-DE" sz="1000" b="1">
            <a:solidFill>
              <a:schemeClr val="tx1"/>
            </a:solidFill>
          </a:endParaRPr>
        </a:p>
      </xdr:txBody>
    </xdr:sp>
    <xdr:clientData/>
  </xdr:twoCellAnchor>
  <xdr:twoCellAnchor editAs="oneCell">
    <xdr:from>
      <xdr:col>8</xdr:col>
      <xdr:colOff>453572</xdr:colOff>
      <xdr:row>0</xdr:row>
      <xdr:rowOff>154213</xdr:rowOff>
    </xdr:from>
    <xdr:to>
      <xdr:col>10</xdr:col>
      <xdr:colOff>217715</xdr:colOff>
      <xdr:row>10</xdr:row>
      <xdr:rowOff>77841</xdr:rowOff>
    </xdr:to>
    <xdr:pic>
      <xdr:nvPicPr>
        <xdr:cNvPr id="2" name="Grafik 1" descr="Logo Südtiroler Theaterverband">
          <a:extLst>
            <a:ext uri="{FF2B5EF4-FFF2-40B4-BE49-F238E27FC236}">
              <a16:creationId xmlns:a16="http://schemas.microsoft.com/office/drawing/2014/main" id="{E57A29B3-AF17-605A-9341-05EB8A7E5A3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633358" y="154213"/>
          <a:ext cx="1052286" cy="1556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3:L44"/>
  <sheetViews>
    <sheetView tabSelected="1" topLeftCell="A16" zoomScale="90" zoomScaleNormal="90" workbookViewId="0">
      <selection activeCell="I18" sqref="I18"/>
    </sheetView>
  </sheetViews>
  <sheetFormatPr baseColWidth="10" defaultColWidth="9.140625" defaultRowHeight="12.75" x14ac:dyDescent="0.2"/>
  <cols>
    <col min="1" max="1" width="3.140625" style="1" customWidth="1"/>
    <col min="2" max="2" width="9.140625" style="1"/>
    <col min="3" max="3" width="10.140625" style="1" bestFit="1" customWidth="1"/>
    <col min="4" max="4" width="11.28515625" style="1" customWidth="1"/>
    <col min="5" max="5" width="9.140625" style="1"/>
    <col min="6" max="6" width="10.42578125" style="1" customWidth="1"/>
    <col min="7" max="7" width="11.42578125" style="1" customWidth="1"/>
    <col min="8" max="16384" width="9.140625" style="1"/>
  </cols>
  <sheetData>
    <row r="3" spans="2:12" x14ac:dyDescent="0.2">
      <c r="H3" s="2"/>
    </row>
    <row r="5" spans="2:12" x14ac:dyDescent="0.2">
      <c r="B5" s="3"/>
      <c r="C5" s="3"/>
      <c r="D5" s="3"/>
      <c r="E5" s="3"/>
      <c r="F5" s="3"/>
      <c r="G5" s="3"/>
      <c r="H5" s="3"/>
      <c r="I5" s="3"/>
      <c r="J5" s="3"/>
    </row>
    <row r="6" spans="2:12" x14ac:dyDescent="0.2">
      <c r="B6" s="3"/>
      <c r="C6" s="3"/>
      <c r="D6" s="3"/>
      <c r="E6" s="3"/>
      <c r="F6" s="3"/>
      <c r="G6" s="3"/>
      <c r="H6" s="3"/>
      <c r="I6" s="3"/>
      <c r="J6" s="3"/>
    </row>
    <row r="7" spans="2:12" x14ac:dyDescent="0.2">
      <c r="B7" s="3"/>
      <c r="C7" s="3"/>
      <c r="D7" s="3"/>
      <c r="E7" s="3"/>
      <c r="F7" s="3"/>
      <c r="G7" s="3"/>
      <c r="H7" s="3"/>
      <c r="I7" s="3"/>
      <c r="J7" s="3"/>
    </row>
    <row r="8" spans="2:12" x14ac:dyDescent="0.2">
      <c r="B8" s="4"/>
      <c r="C8" s="4" t="str">
        <f>IG!C12</f>
        <v>Theaterverein XY</v>
      </c>
      <c r="D8" s="4"/>
      <c r="E8" s="4"/>
      <c r="F8" s="4"/>
      <c r="G8" s="4"/>
      <c r="H8" s="3"/>
      <c r="I8" s="3"/>
      <c r="J8" s="3"/>
      <c r="K8"/>
    </row>
    <row r="9" spans="2:12" x14ac:dyDescent="0.2">
      <c r="B9" s="3"/>
      <c r="C9" s="3"/>
      <c r="D9" s="3"/>
      <c r="E9" s="3"/>
      <c r="F9" s="3"/>
      <c r="G9" s="3"/>
      <c r="H9" s="3"/>
      <c r="I9" s="3"/>
      <c r="J9" s="3"/>
    </row>
    <row r="10" spans="2:12" x14ac:dyDescent="0.2">
      <c r="B10" s="5" t="s">
        <v>8</v>
      </c>
      <c r="C10" s="5"/>
      <c r="D10" s="6">
        <f>IG!D19</f>
        <v>44926</v>
      </c>
      <c r="E10" s="3"/>
      <c r="F10" s="3"/>
      <c r="G10" s="3"/>
      <c r="H10" s="3"/>
      <c r="I10" s="3"/>
      <c r="J10" s="3"/>
    </row>
    <row r="11" spans="2:12" x14ac:dyDescent="0.2">
      <c r="B11" s="3"/>
      <c r="C11" s="3"/>
      <c r="D11" s="3"/>
      <c r="E11" s="3"/>
      <c r="F11" s="3"/>
      <c r="G11" s="3"/>
      <c r="H11" s="3"/>
      <c r="I11" s="3"/>
      <c r="J11" s="3"/>
    </row>
    <row r="12" spans="2:12" x14ac:dyDescent="0.2">
      <c r="B12" s="3"/>
      <c r="C12" s="3"/>
      <c r="D12" s="3"/>
      <c r="E12" s="4" t="s">
        <v>1</v>
      </c>
      <c r="F12" s="4"/>
      <c r="G12" s="4"/>
      <c r="H12" s="4"/>
      <c r="I12" s="4"/>
      <c r="J12" s="4"/>
      <c r="K12" s="4"/>
      <c r="L12" s="4"/>
    </row>
    <row r="13" spans="2:12" x14ac:dyDescent="0.2">
      <c r="B13" s="3"/>
      <c r="C13" s="3"/>
      <c r="D13" s="3"/>
      <c r="E13" s="7"/>
      <c r="F13" s="8"/>
      <c r="G13" s="8"/>
      <c r="H13" s="8"/>
      <c r="I13" s="8"/>
      <c r="J13" s="8"/>
      <c r="K13" s="8"/>
      <c r="L13" s="9"/>
    </row>
    <row r="14" spans="2:12" x14ac:dyDescent="0.2">
      <c r="B14" s="3"/>
      <c r="C14" s="3"/>
      <c r="D14" s="3"/>
      <c r="E14" s="7"/>
      <c r="F14" s="10" t="s">
        <v>21</v>
      </c>
      <c r="G14" s="8"/>
      <c r="H14" s="11">
        <f>IG!C13</f>
        <v>0</v>
      </c>
      <c r="I14" s="8"/>
      <c r="J14" s="8"/>
      <c r="K14" s="8"/>
      <c r="L14" s="9"/>
    </row>
    <row r="15" spans="2:12" x14ac:dyDescent="0.2">
      <c r="B15" s="3"/>
      <c r="C15" s="3"/>
      <c r="D15" s="3"/>
      <c r="E15" s="7"/>
      <c r="F15" s="10" t="s">
        <v>5</v>
      </c>
      <c r="G15" s="8"/>
      <c r="H15" s="11">
        <f>IG!C17</f>
        <v>0</v>
      </c>
      <c r="I15" s="8"/>
      <c r="J15" s="8"/>
      <c r="K15" s="8"/>
      <c r="L15" s="9"/>
    </row>
    <row r="16" spans="2:12" x14ac:dyDescent="0.2">
      <c r="B16" s="3"/>
      <c r="C16" s="3"/>
      <c r="D16" s="3"/>
      <c r="E16" s="7"/>
      <c r="F16" s="10" t="s">
        <v>2</v>
      </c>
      <c r="G16" s="8"/>
      <c r="H16" s="11">
        <f>IG!C16</f>
        <v>0</v>
      </c>
      <c r="I16" s="8"/>
      <c r="J16" s="8"/>
      <c r="K16" s="8"/>
      <c r="L16" s="9"/>
    </row>
    <row r="17" spans="2:12" x14ac:dyDescent="0.2">
      <c r="B17" s="3"/>
      <c r="C17" s="3"/>
      <c r="D17" s="3"/>
      <c r="E17" s="7"/>
      <c r="F17" s="10" t="s">
        <v>3</v>
      </c>
      <c r="G17" s="8"/>
      <c r="H17" s="11" t="str">
        <f>IG!C18</f>
        <v>ehrenamtliche Organisation</v>
      </c>
      <c r="I17" s="8"/>
      <c r="J17" s="8"/>
      <c r="K17" s="8"/>
      <c r="L17" s="9"/>
    </row>
    <row r="18" spans="2:12" ht="15.75" x14ac:dyDescent="0.25">
      <c r="B18" s="3"/>
      <c r="C18" s="3"/>
      <c r="D18" s="3"/>
      <c r="E18" s="7"/>
      <c r="F18" s="10" t="s">
        <v>4</v>
      </c>
      <c r="G18" s="12"/>
      <c r="H18" s="13" t="s">
        <v>6</v>
      </c>
      <c r="I18" s="14">
        <f>IG!D21</f>
        <v>44562</v>
      </c>
      <c r="J18" s="13" t="s">
        <v>7</v>
      </c>
      <c r="K18" s="14">
        <f>IG!F21</f>
        <v>44926</v>
      </c>
      <c r="L18" s="9"/>
    </row>
    <row r="19" spans="2:12" x14ac:dyDescent="0.2">
      <c r="B19" s="3"/>
      <c r="C19" s="3"/>
      <c r="D19" s="3"/>
      <c r="E19" s="7"/>
      <c r="F19" s="10" t="s">
        <v>20</v>
      </c>
      <c r="G19" s="15"/>
      <c r="H19" s="13" t="s">
        <v>6</v>
      </c>
      <c r="I19" s="14">
        <f>IG!D23</f>
        <v>44197</v>
      </c>
      <c r="J19" s="13" t="s">
        <v>7</v>
      </c>
      <c r="K19" s="14">
        <f>IG!F23</f>
        <v>44561</v>
      </c>
      <c r="L19" s="9"/>
    </row>
    <row r="20" spans="2:12" x14ac:dyDescent="0.2">
      <c r="B20" s="3"/>
      <c r="C20" s="3"/>
      <c r="D20" s="3"/>
      <c r="E20" s="7"/>
      <c r="L20" s="9"/>
    </row>
    <row r="21" spans="2:12" x14ac:dyDescent="0.2">
      <c r="B21" s="3"/>
      <c r="C21" s="3"/>
      <c r="D21" s="3"/>
      <c r="E21" s="16"/>
      <c r="F21" s="17"/>
      <c r="G21" s="17"/>
      <c r="H21" s="17"/>
      <c r="I21" s="17"/>
      <c r="J21" s="17"/>
      <c r="K21" s="17"/>
      <c r="L21" s="18"/>
    </row>
    <row r="22" spans="2:12" x14ac:dyDescent="0.2">
      <c r="B22" s="3"/>
      <c r="C22" s="3"/>
      <c r="D22" s="3"/>
      <c r="E22" s="3"/>
      <c r="F22" s="3"/>
      <c r="G22" s="3"/>
      <c r="H22" s="3"/>
      <c r="I22" s="3"/>
      <c r="J22" s="3"/>
    </row>
    <row r="23" spans="2:12" x14ac:dyDescent="0.2">
      <c r="B23" s="3"/>
      <c r="C23" s="3"/>
      <c r="D23" s="3"/>
      <c r="E23" s="3"/>
      <c r="F23" s="3"/>
      <c r="G23" s="3"/>
      <c r="H23" s="3"/>
      <c r="I23" s="3"/>
      <c r="J23" s="3"/>
    </row>
    <row r="24" spans="2:12" x14ac:dyDescent="0.2">
      <c r="B24" s="3"/>
      <c r="C24" s="3"/>
      <c r="D24" s="3"/>
      <c r="E24" s="3"/>
      <c r="F24" s="3"/>
      <c r="G24" s="3"/>
      <c r="H24" s="3"/>
      <c r="I24" s="3"/>
      <c r="J24" s="3"/>
    </row>
    <row r="25" spans="2:12" x14ac:dyDescent="0.2">
      <c r="B25" s="3"/>
      <c r="C25" s="3"/>
      <c r="D25" s="3"/>
      <c r="E25" s="3"/>
      <c r="F25" s="3"/>
      <c r="G25" s="3"/>
      <c r="H25" s="3"/>
      <c r="I25" s="3"/>
      <c r="J25" s="3"/>
    </row>
    <row r="26" spans="2:12" x14ac:dyDescent="0.2">
      <c r="B26" s="3"/>
      <c r="C26" s="3"/>
      <c r="D26" s="3"/>
      <c r="E26" s="3"/>
      <c r="F26" s="3"/>
      <c r="G26" s="3"/>
      <c r="H26" s="3"/>
      <c r="I26" s="3"/>
      <c r="J26" s="3"/>
    </row>
    <row r="27" spans="2:12" x14ac:dyDescent="0.2">
      <c r="B27" s="3"/>
      <c r="C27" s="3"/>
      <c r="D27" s="3"/>
      <c r="E27" s="3"/>
      <c r="F27" s="3"/>
      <c r="G27" s="3"/>
      <c r="H27" s="3"/>
      <c r="I27" s="3"/>
      <c r="J27" s="3"/>
    </row>
    <row r="28" spans="2:12" x14ac:dyDescent="0.2">
      <c r="B28" s="3"/>
      <c r="C28" s="3"/>
      <c r="D28" s="3"/>
      <c r="E28" s="3"/>
      <c r="F28" s="3"/>
      <c r="G28" s="3"/>
      <c r="H28" s="3"/>
      <c r="I28" s="3"/>
      <c r="J28" s="3"/>
    </row>
    <row r="29" spans="2:12" x14ac:dyDescent="0.2">
      <c r="B29" s="3"/>
      <c r="C29" s="3"/>
      <c r="D29" s="3"/>
      <c r="E29" s="3"/>
      <c r="F29" s="3"/>
      <c r="G29" s="3"/>
      <c r="H29" s="3"/>
      <c r="I29" s="3"/>
      <c r="J29" s="3"/>
    </row>
    <row r="30" spans="2:12" x14ac:dyDescent="0.2">
      <c r="B30" s="3"/>
      <c r="C30" s="3"/>
      <c r="D30" s="3"/>
      <c r="E30" s="3"/>
      <c r="F30" s="3"/>
      <c r="G30" s="3"/>
      <c r="H30" s="3"/>
      <c r="I30" s="3"/>
      <c r="J30" s="3"/>
    </row>
    <row r="31" spans="2:12" x14ac:dyDescent="0.2">
      <c r="B31" s="3"/>
      <c r="C31" s="3"/>
      <c r="D31" s="3"/>
      <c r="E31" s="3"/>
      <c r="F31" s="3"/>
      <c r="G31" s="3"/>
      <c r="H31" s="3"/>
      <c r="I31" s="3"/>
      <c r="J31" s="3"/>
    </row>
    <row r="32" spans="2:12" x14ac:dyDescent="0.2">
      <c r="B32" s="3"/>
      <c r="C32" s="3"/>
      <c r="D32" s="3"/>
      <c r="E32" s="3"/>
      <c r="F32" s="3"/>
      <c r="G32" s="3"/>
      <c r="H32" s="3"/>
      <c r="I32" s="3"/>
      <c r="J32" s="3"/>
    </row>
    <row r="33" spans="2:10" x14ac:dyDescent="0.2">
      <c r="B33" s="3"/>
      <c r="C33" s="3"/>
      <c r="D33" s="3"/>
      <c r="E33" s="3"/>
      <c r="F33" s="3"/>
      <c r="G33" s="3"/>
      <c r="H33" s="3"/>
      <c r="I33" s="3"/>
      <c r="J33" s="3"/>
    </row>
    <row r="34" spans="2:10" x14ac:dyDescent="0.2">
      <c r="B34" s="3"/>
      <c r="C34" s="3"/>
      <c r="D34" s="3"/>
      <c r="E34" s="3"/>
      <c r="F34" s="3"/>
      <c r="G34" s="3"/>
      <c r="H34" s="3"/>
      <c r="I34" s="3"/>
      <c r="J34" s="3"/>
    </row>
    <row r="35" spans="2:10" x14ac:dyDescent="0.2">
      <c r="B35" s="3"/>
      <c r="C35" s="3"/>
      <c r="D35" s="3"/>
      <c r="E35" s="3"/>
      <c r="F35" s="3"/>
      <c r="G35" s="3"/>
      <c r="H35" s="3"/>
      <c r="I35" s="3"/>
      <c r="J35" s="3"/>
    </row>
    <row r="36" spans="2:10" x14ac:dyDescent="0.2">
      <c r="B36" s="3"/>
      <c r="C36" s="3"/>
      <c r="D36" s="3"/>
      <c r="E36" s="3"/>
      <c r="F36" s="3"/>
      <c r="G36" s="3"/>
      <c r="H36" s="3"/>
      <c r="I36" s="3"/>
      <c r="J36" s="3"/>
    </row>
    <row r="37" spans="2:10" x14ac:dyDescent="0.2">
      <c r="B37" s="3"/>
      <c r="C37" s="3"/>
      <c r="D37" s="3"/>
      <c r="E37" s="3"/>
      <c r="F37" s="3"/>
      <c r="G37" s="3"/>
      <c r="H37" s="3"/>
      <c r="I37" s="3"/>
      <c r="J37" s="3"/>
    </row>
    <row r="38" spans="2:10" x14ac:dyDescent="0.2">
      <c r="B38" s="3"/>
      <c r="C38" s="3"/>
      <c r="D38" s="3"/>
      <c r="E38" s="3"/>
      <c r="F38" s="3"/>
      <c r="G38" s="3"/>
      <c r="H38" s="3"/>
      <c r="I38" s="3"/>
      <c r="J38" s="3"/>
    </row>
    <row r="39" spans="2:10" x14ac:dyDescent="0.2">
      <c r="B39" s="3"/>
      <c r="C39" s="3"/>
      <c r="D39" s="3"/>
      <c r="E39" s="3"/>
      <c r="F39" s="3"/>
      <c r="G39" s="3"/>
      <c r="H39" s="3"/>
      <c r="I39" s="3"/>
      <c r="J39" s="3"/>
    </row>
    <row r="40" spans="2:10" x14ac:dyDescent="0.2">
      <c r="B40" s="3"/>
      <c r="C40" s="3"/>
      <c r="D40" s="3"/>
      <c r="E40" s="3"/>
      <c r="F40" s="3"/>
      <c r="G40" s="3"/>
      <c r="H40" s="3"/>
      <c r="I40" s="3"/>
      <c r="J40" s="3"/>
    </row>
    <row r="41" spans="2:10" x14ac:dyDescent="0.2">
      <c r="B41" s="3"/>
      <c r="C41" s="3"/>
      <c r="D41" s="3"/>
      <c r="E41" s="3"/>
      <c r="F41" s="3"/>
      <c r="G41" s="3"/>
      <c r="H41" s="3"/>
      <c r="I41" s="3"/>
      <c r="J41" s="3"/>
    </row>
    <row r="42" spans="2:10" x14ac:dyDescent="0.2">
      <c r="B42" s="3"/>
      <c r="C42" s="3"/>
      <c r="D42" s="3"/>
      <c r="E42" s="3"/>
      <c r="F42" s="3"/>
      <c r="G42" s="3"/>
      <c r="H42" s="3"/>
      <c r="I42" s="3"/>
      <c r="J42" s="3"/>
    </row>
    <row r="43" spans="2:10" x14ac:dyDescent="0.2">
      <c r="B43" s="3"/>
      <c r="C43" s="3"/>
      <c r="D43" s="3"/>
      <c r="E43" s="3"/>
      <c r="F43" s="3"/>
      <c r="G43" s="3"/>
      <c r="H43" s="3"/>
      <c r="I43" s="3"/>
      <c r="J43" s="3"/>
    </row>
    <row r="44" spans="2:10" x14ac:dyDescent="0.2">
      <c r="B44" s="3"/>
      <c r="C44" s="3"/>
      <c r="D44" s="3"/>
      <c r="E44" s="3"/>
      <c r="F44" s="3"/>
      <c r="G44" s="3"/>
      <c r="H44" s="3"/>
      <c r="I44" s="3"/>
      <c r="J44" s="3"/>
    </row>
  </sheetData>
  <pageMargins left="0.70866141732283472" right="0.70866141732283472" top="0.74803149606299213"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1:J34"/>
  <sheetViews>
    <sheetView topLeftCell="A4" zoomScale="110" zoomScaleNormal="110" zoomScaleSheetLayoutView="70" workbookViewId="0">
      <selection activeCell="C14" sqref="C14"/>
    </sheetView>
  </sheetViews>
  <sheetFormatPr baseColWidth="10" defaultColWidth="9.140625" defaultRowHeight="12.75" x14ac:dyDescent="0.2"/>
  <cols>
    <col min="1" max="1" width="2.5703125" style="1" customWidth="1"/>
    <col min="2" max="2" width="67.140625" style="1" customWidth="1"/>
    <col min="3" max="3" width="40.7109375" style="1" customWidth="1"/>
    <col min="4" max="6" width="9.28515625" style="1" customWidth="1"/>
    <col min="7" max="7" width="7.7109375" style="1" bestFit="1" customWidth="1"/>
    <col min="8" max="9" width="4.85546875" style="1" hidden="1" customWidth="1"/>
    <col min="10" max="10" width="7" style="1" bestFit="1" customWidth="1"/>
    <col min="11" max="16384" width="9.140625" style="1"/>
  </cols>
  <sheetData>
    <row r="1" spans="1:10" x14ac:dyDescent="0.2">
      <c r="A1" s="19"/>
      <c r="J1" s="3"/>
    </row>
    <row r="2" spans="1:10" x14ac:dyDescent="0.2">
      <c r="A2" s="19"/>
      <c r="J2" s="3"/>
    </row>
    <row r="3" spans="1:10" x14ac:dyDescent="0.2">
      <c r="A3" s="19"/>
      <c r="J3" s="3"/>
    </row>
    <row r="4" spans="1:10" x14ac:dyDescent="0.2">
      <c r="A4" s="19"/>
      <c r="J4" s="3"/>
    </row>
    <row r="5" spans="1:10" x14ac:dyDescent="0.2">
      <c r="A5" s="64" t="str">
        <f>HYPERLINK("#IN!A1","Zurück zum Index")</f>
        <v>Zurück zum Index</v>
      </c>
      <c r="J5" s="3"/>
    </row>
    <row r="6" spans="1:10" x14ac:dyDescent="0.2">
      <c r="J6" s="3"/>
    </row>
    <row r="7" spans="1:10" ht="13.5" thickBot="1" x14ac:dyDescent="0.25">
      <c r="B7" s="4" t="s">
        <v>9</v>
      </c>
      <c r="J7" s="3"/>
    </row>
    <row r="8" spans="1:10" x14ac:dyDescent="0.2">
      <c r="B8" s="20"/>
      <c r="C8" s="21"/>
      <c r="D8" s="21"/>
      <c r="E8" s="21"/>
      <c r="F8" s="22"/>
      <c r="J8" s="3"/>
    </row>
    <row r="9" spans="1:10" x14ac:dyDescent="0.2">
      <c r="B9" s="23"/>
      <c r="C9" s="25"/>
      <c r="D9" s="25"/>
      <c r="E9" s="25"/>
      <c r="F9" s="24"/>
      <c r="J9" s="3"/>
    </row>
    <row r="10" spans="1:10" x14ac:dyDescent="0.2">
      <c r="B10" s="26" t="s">
        <v>9</v>
      </c>
      <c r="C10" s="65"/>
      <c r="D10" s="25"/>
      <c r="E10" s="25"/>
      <c r="F10" s="24"/>
      <c r="J10" s="3"/>
    </row>
    <row r="11" spans="1:10" x14ac:dyDescent="0.2">
      <c r="B11" s="27" t="s">
        <v>10</v>
      </c>
      <c r="C11" s="8"/>
      <c r="D11" s="8"/>
      <c r="E11" s="8"/>
      <c r="F11" s="28"/>
      <c r="J11" s="3"/>
    </row>
    <row r="12" spans="1:10" x14ac:dyDescent="0.2">
      <c r="B12" s="29" t="s">
        <v>12</v>
      </c>
      <c r="C12" s="66" t="s">
        <v>335</v>
      </c>
      <c r="D12" s="67"/>
      <c r="E12" s="8"/>
      <c r="F12" s="28"/>
      <c r="J12" s="3"/>
    </row>
    <row r="13" spans="1:10" x14ac:dyDescent="0.2">
      <c r="B13" s="29" t="s">
        <v>11</v>
      </c>
      <c r="C13" s="68"/>
      <c r="D13" s="69"/>
      <c r="E13" s="70"/>
      <c r="F13" s="30"/>
      <c r="J13" s="3"/>
    </row>
    <row r="14" spans="1:10" x14ac:dyDescent="0.2">
      <c r="B14" s="29" t="s">
        <v>13</v>
      </c>
      <c r="C14" s="68"/>
      <c r="D14" s="71"/>
      <c r="E14" s="70"/>
      <c r="F14" s="30"/>
      <c r="J14" s="3"/>
    </row>
    <row r="15" spans="1:10" x14ac:dyDescent="0.2">
      <c r="B15" s="29" t="s">
        <v>14</v>
      </c>
      <c r="C15" s="68" t="s">
        <v>285</v>
      </c>
      <c r="D15" s="69"/>
      <c r="E15" s="70"/>
      <c r="F15" s="30"/>
      <c r="J15" s="3"/>
    </row>
    <row r="16" spans="1:10" x14ac:dyDescent="0.2">
      <c r="B16" s="29" t="s">
        <v>15</v>
      </c>
      <c r="C16" s="68"/>
      <c r="D16" s="69"/>
      <c r="E16" s="70"/>
      <c r="F16" s="30"/>
      <c r="J16" s="3"/>
    </row>
    <row r="17" spans="2:10" x14ac:dyDescent="0.2">
      <c r="B17" s="29" t="s">
        <v>16</v>
      </c>
      <c r="C17" s="68"/>
      <c r="D17" s="69"/>
      <c r="E17" s="70"/>
      <c r="F17" s="30"/>
      <c r="J17" s="3"/>
    </row>
    <row r="18" spans="2:10" x14ac:dyDescent="0.2">
      <c r="B18" s="29" t="s">
        <v>17</v>
      </c>
      <c r="C18" s="72" t="s">
        <v>294</v>
      </c>
      <c r="D18" s="73"/>
      <c r="E18" s="70"/>
      <c r="F18" s="30"/>
      <c r="J18" s="3"/>
    </row>
    <row r="19" spans="2:10" x14ac:dyDescent="0.2">
      <c r="B19" s="29" t="s">
        <v>23</v>
      </c>
      <c r="C19" s="70"/>
      <c r="D19" s="74">
        <f>F21</f>
        <v>44926</v>
      </c>
      <c r="E19" s="70"/>
      <c r="F19" s="30"/>
      <c r="J19" s="3"/>
    </row>
    <row r="20" spans="2:10" ht="3.6" customHeight="1" x14ac:dyDescent="0.2">
      <c r="B20" s="29"/>
      <c r="C20" s="70"/>
      <c r="D20" s="74"/>
      <c r="E20" s="70"/>
      <c r="F20" s="30"/>
      <c r="J20" s="3"/>
    </row>
    <row r="21" spans="2:10" ht="13.5" thickBot="1" x14ac:dyDescent="0.25">
      <c r="B21" s="31" t="s">
        <v>18</v>
      </c>
      <c r="C21" s="56" t="s">
        <v>6</v>
      </c>
      <c r="D21" s="57">
        <v>44562</v>
      </c>
      <c r="E21" s="32" t="s">
        <v>7</v>
      </c>
      <c r="F21" s="58">
        <v>44926</v>
      </c>
      <c r="J21" s="3"/>
    </row>
    <row r="22" spans="2:10" hidden="1" x14ac:dyDescent="0.2">
      <c r="B22" s="29" t="s">
        <v>19</v>
      </c>
      <c r="C22" s="75">
        <f>IF(H30=I30,I30,_xlfn.CONCAT(H30,"/",RIGHT(I30,2)))</f>
        <v>2022</v>
      </c>
      <c r="D22" s="76"/>
      <c r="E22" s="77"/>
      <c r="F22" s="46"/>
      <c r="J22" s="3"/>
    </row>
    <row r="23" spans="2:10" hidden="1" x14ac:dyDescent="0.2">
      <c r="B23" s="29" t="s">
        <v>22</v>
      </c>
      <c r="C23" s="78" t="s">
        <v>6</v>
      </c>
      <c r="D23" s="52">
        <f>EOMONTH(D21,-13)+1</f>
        <v>44197</v>
      </c>
      <c r="E23" s="77" t="s">
        <v>7</v>
      </c>
      <c r="F23" s="52">
        <f>EOMONTH(F21,-12)</f>
        <v>44561</v>
      </c>
      <c r="J23" s="3"/>
    </row>
    <row r="24" spans="2:10" hidden="1" x14ac:dyDescent="0.2">
      <c r="B24" s="29" t="s">
        <v>19</v>
      </c>
      <c r="C24" s="75">
        <f>IF(H32=I32,I32,_xlfn.CONCAT(H32,"/",RIGHT(I32,2)))</f>
        <v>2021</v>
      </c>
      <c r="D24" s="76"/>
      <c r="E24" s="77"/>
      <c r="F24" s="46"/>
      <c r="J24" s="3"/>
    </row>
    <row r="25" spans="2:10" hidden="1" x14ac:dyDescent="0.2">
      <c r="B25" s="29" t="s">
        <v>25</v>
      </c>
      <c r="C25" s="78" t="s">
        <v>6</v>
      </c>
      <c r="D25" s="52">
        <f>EOMONTH(D21,11)+1</f>
        <v>44927</v>
      </c>
      <c r="E25" s="77" t="s">
        <v>7</v>
      </c>
      <c r="F25" s="52">
        <f>EOMONTH(F21,12)</f>
        <v>45291</v>
      </c>
      <c r="J25" s="3"/>
    </row>
    <row r="26" spans="2:10" ht="13.5" hidden="1" thickBot="1" x14ac:dyDescent="0.25">
      <c r="B26" s="31" t="s">
        <v>24</v>
      </c>
      <c r="C26" s="48">
        <f>IF(H34=I34,I34,_xlfn.CONCAT(H34,"/",RIGHT(I34,2)))</f>
        <v>2023</v>
      </c>
      <c r="D26" s="33"/>
      <c r="E26" s="32"/>
      <c r="F26" s="47"/>
      <c r="J26" s="3"/>
    </row>
    <row r="27" spans="2:10" x14ac:dyDescent="0.2">
      <c r="J27" s="3"/>
    </row>
    <row r="28" spans="2:10" x14ac:dyDescent="0.2">
      <c r="B28" s="3"/>
      <c r="C28" s="3"/>
      <c r="D28" s="3"/>
      <c r="E28" s="3"/>
      <c r="F28" s="3"/>
      <c r="G28" s="3"/>
      <c r="J28" s="3"/>
    </row>
    <row r="29" spans="2:10" x14ac:dyDescent="0.2">
      <c r="B29" s="3"/>
      <c r="C29" s="3"/>
      <c r="D29" s="3"/>
      <c r="E29" s="3"/>
      <c r="F29" s="3"/>
      <c r="G29" s="3"/>
      <c r="J29" s="3"/>
    </row>
    <row r="30" spans="2:10" x14ac:dyDescent="0.2">
      <c r="B30" s="3"/>
      <c r="C30" s="3"/>
      <c r="D30" s="3"/>
      <c r="E30" s="3"/>
      <c r="F30" s="3"/>
      <c r="G30" s="3"/>
      <c r="H30" s="1">
        <f>YEAR(D21)</f>
        <v>2022</v>
      </c>
      <c r="I30" s="1">
        <f>YEAR(F21)</f>
        <v>2022</v>
      </c>
      <c r="J30" s="3"/>
    </row>
    <row r="32" spans="2:10" x14ac:dyDescent="0.2">
      <c r="H32" s="1">
        <f t="shared" ref="H32" si="0">YEAR(D23)</f>
        <v>2021</v>
      </c>
      <c r="I32" s="1">
        <f t="shared" ref="I32" si="1">YEAR(F23)</f>
        <v>2021</v>
      </c>
    </row>
    <row r="34" spans="8:9" x14ac:dyDescent="0.2">
      <c r="H34" s="1">
        <f t="shared" ref="H34" si="2">YEAR(D25)</f>
        <v>2023</v>
      </c>
      <c r="I34" s="1">
        <f t="shared" ref="I34" si="3">YEAR(F25)</f>
        <v>2023</v>
      </c>
    </row>
  </sheetData>
  <sheetProtection sheet="1" objects="1" scenarios="1"/>
  <dataValidations count="1">
    <dataValidation type="decimal" allowBlank="1" showInputMessage="1" showErrorMessage="1" sqref="D14" xr:uid="{00000000-0002-0000-0200-000000000000}">
      <formula1>-9223372036854780000</formula1>
      <formula2>9223372036854780000</formula2>
    </dataValidation>
  </dataValidations>
  <pageMargins left="0.74803149606299213" right="0.74803149606299213" top="0.98425196850393704" bottom="0.98425196850393704" header="0.51181102362204722" footer="0.51181102362204722"/>
  <pageSetup scale="65" orientation="portrait" horizontalDpi="300" verticalDpi="300" r:id="rId1"/>
  <headerFooter alignWithMargins="0"/>
  <colBreaks count="2" manualBreakCount="2">
    <brk id="6" max="37" man="1"/>
    <brk id="10"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AG1416"/>
  <sheetViews>
    <sheetView zoomScale="110" zoomScaleNormal="110" zoomScaleSheetLayoutView="90" workbookViewId="0">
      <pane ySplit="9" topLeftCell="A10" activePane="bottomLeft" state="frozen"/>
      <selection pane="bottomLeft" activeCell="E16" sqref="E16"/>
    </sheetView>
  </sheetViews>
  <sheetFormatPr baseColWidth="10" defaultColWidth="9.140625" defaultRowHeight="12.75" x14ac:dyDescent="0.2"/>
  <cols>
    <col min="1" max="1" width="1.42578125" style="1" customWidth="1"/>
    <col min="2" max="2" width="2.42578125" style="1" customWidth="1"/>
    <col min="3" max="3" width="5.5703125" style="100" customWidth="1"/>
    <col min="4" max="4" width="10.42578125" style="317" bestFit="1" customWidth="1"/>
    <col min="5" max="5" width="38.7109375" style="100" customWidth="1"/>
    <col min="6" max="7" width="13.28515625" style="100" customWidth="1"/>
    <col min="8" max="8" width="12.28515625" style="290" customWidth="1"/>
    <col min="9" max="9" width="32.7109375" style="92" customWidth="1"/>
    <col min="10" max="10" width="19" style="92" customWidth="1"/>
    <col min="11" max="11" width="5.5703125" style="1" customWidth="1"/>
    <col min="12" max="25" width="9.140625" style="1"/>
    <col min="26" max="26" width="13.85546875" style="1" hidden="1" customWidth="1"/>
    <col min="27" max="27" width="44.7109375" style="1" hidden="1" customWidth="1"/>
    <col min="28" max="28" width="45.42578125" style="1" hidden="1" customWidth="1"/>
    <col min="29" max="33" width="9.140625" style="1" hidden="1" customWidth="1"/>
    <col min="34" max="37" width="9.140625" style="1" customWidth="1"/>
    <col min="38" max="16384" width="9.140625" style="1"/>
  </cols>
  <sheetData>
    <row r="1" spans="2:33" s="49" customFormat="1" x14ac:dyDescent="0.2">
      <c r="C1" s="242" t="str">
        <f>+IG!C12</f>
        <v>Theaterverein XY</v>
      </c>
      <c r="D1" s="316"/>
      <c r="E1" s="140"/>
      <c r="F1" s="140"/>
      <c r="G1" s="140"/>
      <c r="H1" s="289"/>
      <c r="I1" s="140"/>
      <c r="J1" s="140"/>
      <c r="L1" s="1"/>
    </row>
    <row r="2" spans="2:33" ht="5.25" customHeight="1" x14ac:dyDescent="0.2">
      <c r="C2" s="243"/>
    </row>
    <row r="3" spans="2:33" s="49" customFormat="1" x14ac:dyDescent="0.2">
      <c r="C3" s="242" t="s">
        <v>250</v>
      </c>
      <c r="D3" s="316"/>
      <c r="E3" s="140"/>
      <c r="F3" s="140"/>
      <c r="G3" s="140"/>
      <c r="H3" s="289"/>
      <c r="I3" s="140"/>
      <c r="J3" s="140"/>
      <c r="L3" s="1"/>
    </row>
    <row r="4" spans="2:33" x14ac:dyDescent="0.2">
      <c r="H4" s="291"/>
      <c r="I4" s="244"/>
      <c r="J4" s="244"/>
    </row>
    <row r="5" spans="2:33" ht="8.4499999999999993" customHeight="1" x14ac:dyDescent="0.2">
      <c r="B5" s="34"/>
      <c r="C5" s="245"/>
      <c r="D5" s="318"/>
      <c r="E5" s="246"/>
      <c r="F5" s="246"/>
      <c r="G5" s="246"/>
      <c r="H5" s="292"/>
      <c r="I5" s="93"/>
      <c r="J5" s="93"/>
      <c r="K5" s="3"/>
    </row>
    <row r="6" spans="2:33" ht="6.95" customHeight="1" x14ac:dyDescent="0.2">
      <c r="B6" s="34"/>
      <c r="C6" s="245"/>
      <c r="D6" s="326"/>
      <c r="E6" s="326"/>
      <c r="F6" s="326"/>
      <c r="G6" s="326"/>
      <c r="H6" s="293"/>
      <c r="I6" s="247"/>
      <c r="J6" s="247"/>
      <c r="K6" s="35"/>
    </row>
    <row r="7" spans="2:33" ht="24" x14ac:dyDescent="0.2">
      <c r="B7" s="3"/>
      <c r="C7" s="248" t="s">
        <v>259</v>
      </c>
      <c r="D7" s="319" t="s">
        <v>27</v>
      </c>
      <c r="E7" s="248" t="s">
        <v>265</v>
      </c>
      <c r="F7" s="248" t="s">
        <v>28</v>
      </c>
      <c r="G7" s="248" t="s">
        <v>29</v>
      </c>
      <c r="H7" s="294" t="s">
        <v>258</v>
      </c>
      <c r="I7" s="248" t="s">
        <v>259</v>
      </c>
      <c r="J7" s="248" t="s">
        <v>257</v>
      </c>
      <c r="K7" s="3"/>
    </row>
    <row r="8" spans="2:33" hidden="1" x14ac:dyDescent="0.2">
      <c r="B8" s="3"/>
      <c r="C8" s="249"/>
      <c r="D8" s="320"/>
      <c r="E8" s="249"/>
      <c r="F8" s="249"/>
      <c r="G8" s="250"/>
      <c r="H8" s="295"/>
      <c r="I8" s="249"/>
      <c r="J8" s="249"/>
      <c r="K8" s="3"/>
    </row>
    <row r="9" spans="2:33" x14ac:dyDescent="0.2">
      <c r="B9" s="3"/>
      <c r="C9" s="251"/>
      <c r="D9" s="321"/>
      <c r="E9" s="251"/>
      <c r="F9" s="251"/>
      <c r="G9" s="251"/>
      <c r="H9" s="296"/>
      <c r="I9" s="251"/>
      <c r="J9" s="251"/>
      <c r="K9" s="3"/>
    </row>
    <row r="10" spans="2:33" x14ac:dyDescent="0.2">
      <c r="B10" s="3"/>
      <c r="C10" s="309"/>
      <c r="D10" s="322"/>
      <c r="E10" s="258"/>
      <c r="F10" s="259"/>
      <c r="G10" s="315"/>
      <c r="H10" s="297"/>
      <c r="I10" s="81"/>
      <c r="J10" s="252"/>
      <c r="K10" s="3"/>
      <c r="Z10" s="36"/>
      <c r="AA10" s="36"/>
      <c r="AB10" s="36"/>
      <c r="AC10" s="37"/>
      <c r="AD10" s="36"/>
      <c r="AE10" s="79"/>
      <c r="AF10" s="79"/>
      <c r="AG10" s="79"/>
    </row>
    <row r="11" spans="2:33" x14ac:dyDescent="0.2">
      <c r="B11" s="3"/>
      <c r="C11" s="309"/>
      <c r="D11" s="323"/>
      <c r="E11" s="260"/>
      <c r="F11" s="261"/>
      <c r="G11" s="315"/>
      <c r="H11" s="299"/>
      <c r="I11" s="81"/>
      <c r="J11" s="253"/>
      <c r="K11" s="3"/>
      <c r="Z11" s="36" t="s">
        <v>44</v>
      </c>
      <c r="AA11" s="36" t="s">
        <v>30</v>
      </c>
      <c r="AB11" s="36" t="s">
        <v>31</v>
      </c>
      <c r="AC11" s="37"/>
      <c r="AD11" s="36"/>
      <c r="AE11" s="79" t="s">
        <v>30</v>
      </c>
      <c r="AF11" s="79" t="s">
        <v>45</v>
      </c>
      <c r="AG11" s="79"/>
    </row>
    <row r="12" spans="2:33" x14ac:dyDescent="0.2">
      <c r="B12" s="3"/>
      <c r="C12" s="309"/>
      <c r="D12" s="323"/>
      <c r="E12" s="260"/>
      <c r="F12" s="261"/>
      <c r="G12" s="315"/>
      <c r="H12" s="298"/>
      <c r="I12" s="81"/>
      <c r="J12" s="253"/>
      <c r="K12" s="3"/>
      <c r="X12" s="50"/>
      <c r="Z12" s="36" t="s">
        <v>44</v>
      </c>
      <c r="AA12" s="36" t="s">
        <v>32</v>
      </c>
      <c r="AB12" s="36" t="s">
        <v>65</v>
      </c>
      <c r="AC12" s="37"/>
      <c r="AD12" s="36"/>
      <c r="AE12" s="79" t="s">
        <v>30</v>
      </c>
      <c r="AF12" s="79" t="s">
        <v>46</v>
      </c>
      <c r="AG12" s="79"/>
    </row>
    <row r="13" spans="2:33" x14ac:dyDescent="0.2">
      <c r="B13" s="3"/>
      <c r="C13" s="309"/>
      <c r="D13" s="323"/>
      <c r="E13" s="260"/>
      <c r="F13" s="261"/>
      <c r="G13" s="315"/>
      <c r="H13" s="298"/>
      <c r="I13" s="81"/>
      <c r="J13" s="253"/>
      <c r="K13" s="3"/>
      <c r="Z13" s="36" t="s">
        <v>44</v>
      </c>
      <c r="AA13" s="36" t="s">
        <v>33</v>
      </c>
      <c r="AB13" s="36" t="s">
        <v>34</v>
      </c>
      <c r="AC13" s="37"/>
      <c r="AD13" s="36"/>
      <c r="AE13" s="79" t="s">
        <v>30</v>
      </c>
      <c r="AF13" s="79" t="s">
        <v>318</v>
      </c>
      <c r="AG13" s="79"/>
    </row>
    <row r="14" spans="2:33" x14ac:dyDescent="0.2">
      <c r="B14" s="3"/>
      <c r="C14" s="309"/>
      <c r="D14" s="323"/>
      <c r="E14" s="260"/>
      <c r="F14" s="261"/>
      <c r="G14" s="315"/>
      <c r="H14" s="298"/>
      <c r="I14" s="81"/>
      <c r="J14" s="253"/>
      <c r="K14" s="3"/>
      <c r="Z14" s="36" t="s">
        <v>44</v>
      </c>
      <c r="AA14" s="36" t="s">
        <v>35</v>
      </c>
      <c r="AB14" s="36" t="s">
        <v>36</v>
      </c>
      <c r="AC14" s="37"/>
      <c r="AD14" s="36"/>
      <c r="AE14" s="79" t="s">
        <v>30</v>
      </c>
      <c r="AF14" s="79" t="s">
        <v>47</v>
      </c>
      <c r="AG14" s="79"/>
    </row>
    <row r="15" spans="2:33" x14ac:dyDescent="0.2">
      <c r="B15" s="3"/>
      <c r="C15" s="309"/>
      <c r="D15" s="323"/>
      <c r="E15" s="260"/>
      <c r="F15" s="261"/>
      <c r="G15" s="315"/>
      <c r="H15" s="298"/>
      <c r="I15" s="81"/>
      <c r="J15" s="253"/>
      <c r="K15" s="3"/>
      <c r="Z15" s="36" t="s">
        <v>44</v>
      </c>
      <c r="AA15" s="36" t="s">
        <v>37</v>
      </c>
      <c r="AB15" s="36" t="s">
        <v>38</v>
      </c>
      <c r="AC15" s="37"/>
      <c r="AD15" s="36"/>
      <c r="AE15" s="79" t="s">
        <v>30</v>
      </c>
      <c r="AF15" s="79" t="s">
        <v>48</v>
      </c>
      <c r="AG15" s="79"/>
    </row>
    <row r="16" spans="2:33" x14ac:dyDescent="0.2">
      <c r="B16" s="3"/>
      <c r="C16" s="309"/>
      <c r="D16" s="323"/>
      <c r="E16" s="260"/>
      <c r="F16" s="261"/>
      <c r="G16" s="315"/>
      <c r="H16" s="298"/>
      <c r="I16" s="81"/>
      <c r="J16" s="253"/>
      <c r="K16" s="3"/>
      <c r="Z16" s="36" t="s">
        <v>44</v>
      </c>
      <c r="AA16" s="36" t="s">
        <v>39</v>
      </c>
      <c r="AB16" s="36" t="s">
        <v>40</v>
      </c>
      <c r="AC16" s="37"/>
      <c r="AD16" s="36"/>
      <c r="AE16" s="79" t="s">
        <v>30</v>
      </c>
      <c r="AF16" s="79" t="s">
        <v>49</v>
      </c>
      <c r="AG16" s="79"/>
    </row>
    <row r="17" spans="2:33" x14ac:dyDescent="0.2">
      <c r="B17" s="3"/>
      <c r="C17" s="309"/>
      <c r="D17" s="323"/>
      <c r="E17" s="260"/>
      <c r="F17" s="261"/>
      <c r="G17" s="315"/>
      <c r="H17" s="298"/>
      <c r="I17" s="81"/>
      <c r="J17" s="253"/>
      <c r="K17" s="3"/>
      <c r="Z17" s="36" t="s">
        <v>44</v>
      </c>
      <c r="AA17" s="36" t="s">
        <v>43</v>
      </c>
      <c r="AB17" s="36" t="s">
        <v>42</v>
      </c>
      <c r="AC17" s="37"/>
      <c r="AD17" s="36"/>
      <c r="AE17" s="79" t="s">
        <v>30</v>
      </c>
      <c r="AF17" s="79" t="s">
        <v>50</v>
      </c>
      <c r="AG17" s="79"/>
    </row>
    <row r="18" spans="2:33" x14ac:dyDescent="0.2">
      <c r="B18" s="3"/>
      <c r="C18" s="309"/>
      <c r="D18" s="323"/>
      <c r="E18" s="260"/>
      <c r="F18" s="261"/>
      <c r="G18" s="315"/>
      <c r="H18" s="299"/>
      <c r="I18" s="81"/>
      <c r="J18" s="253"/>
      <c r="K18" s="3"/>
      <c r="Z18" s="36" t="s">
        <v>44</v>
      </c>
      <c r="AC18" s="37"/>
      <c r="AD18" s="36"/>
      <c r="AE18" s="79" t="s">
        <v>30</v>
      </c>
      <c r="AF18" s="79" t="s">
        <v>51</v>
      </c>
      <c r="AG18" s="79"/>
    </row>
    <row r="19" spans="2:33" x14ac:dyDescent="0.2">
      <c r="B19" s="3"/>
      <c r="C19" s="309"/>
      <c r="D19" s="323"/>
      <c r="E19" s="260"/>
      <c r="F19" s="261"/>
      <c r="G19" s="315"/>
      <c r="H19" s="299"/>
      <c r="I19" s="81"/>
      <c r="J19" s="253"/>
      <c r="K19" s="3"/>
      <c r="Z19" s="36" t="s">
        <v>44</v>
      </c>
      <c r="AB19" s="36"/>
      <c r="AC19" s="37"/>
      <c r="AD19" s="36"/>
      <c r="AE19" s="79" t="s">
        <v>30</v>
      </c>
      <c r="AF19" s="79" t="s">
        <v>52</v>
      </c>
      <c r="AG19" s="79"/>
    </row>
    <row r="20" spans="2:33" x14ac:dyDescent="0.2">
      <c r="B20" s="3"/>
      <c r="C20" s="309"/>
      <c r="D20" s="323"/>
      <c r="E20" s="260"/>
      <c r="F20" s="261"/>
      <c r="G20" s="315"/>
      <c r="H20" s="298"/>
      <c r="I20" s="81"/>
      <c r="J20" s="253"/>
      <c r="K20" s="3"/>
      <c r="Z20" s="36" t="s">
        <v>44</v>
      </c>
      <c r="AC20" s="37"/>
      <c r="AD20" s="36"/>
      <c r="AE20" s="79" t="s">
        <v>30</v>
      </c>
      <c r="AF20" s="79" t="s">
        <v>53</v>
      </c>
      <c r="AG20" s="79"/>
    </row>
    <row r="21" spans="2:33" x14ac:dyDescent="0.2">
      <c r="B21" s="3"/>
      <c r="C21" s="309"/>
      <c r="D21" s="323"/>
      <c r="E21" s="260"/>
      <c r="F21" s="261"/>
      <c r="G21" s="315"/>
      <c r="H21" s="299"/>
      <c r="I21" s="81"/>
      <c r="J21" s="253"/>
      <c r="K21" s="3"/>
      <c r="Z21" s="36" t="s">
        <v>44</v>
      </c>
      <c r="AB21" s="36"/>
      <c r="AC21" s="37"/>
      <c r="AD21" s="36"/>
      <c r="AE21" s="79"/>
      <c r="AF21" s="79"/>
      <c r="AG21" s="79"/>
    </row>
    <row r="22" spans="2:33" x14ac:dyDescent="0.2">
      <c r="B22" s="3"/>
      <c r="C22" s="309"/>
      <c r="D22" s="323"/>
      <c r="E22" s="260"/>
      <c r="F22" s="261"/>
      <c r="G22" s="315"/>
      <c r="H22" s="298"/>
      <c r="I22" s="81"/>
      <c r="J22" s="253"/>
      <c r="K22" s="3"/>
      <c r="Z22" s="36" t="s">
        <v>44</v>
      </c>
      <c r="AC22" s="36"/>
      <c r="AD22" s="36"/>
      <c r="AE22" s="79"/>
      <c r="AF22" s="79"/>
      <c r="AG22" s="79"/>
    </row>
    <row r="23" spans="2:33" x14ac:dyDescent="0.2">
      <c r="B23" s="3"/>
      <c r="C23" s="309"/>
      <c r="D23" s="323"/>
      <c r="E23" s="260"/>
      <c r="F23" s="261"/>
      <c r="G23" s="315"/>
      <c r="H23" s="299"/>
      <c r="I23" s="81"/>
      <c r="J23" s="253"/>
      <c r="K23" s="3"/>
      <c r="Z23" s="36" t="s">
        <v>44</v>
      </c>
      <c r="AA23" s="36" t="s">
        <v>41</v>
      </c>
      <c r="AB23" s="36"/>
      <c r="AC23" s="36"/>
      <c r="AD23" s="36"/>
      <c r="AE23" s="79"/>
      <c r="AF23" s="79"/>
      <c r="AG23" s="79"/>
    </row>
    <row r="24" spans="2:33" x14ac:dyDescent="0.2">
      <c r="B24" s="3"/>
      <c r="C24" s="309"/>
      <c r="D24" s="323"/>
      <c r="E24" s="260"/>
      <c r="F24" s="261"/>
      <c r="G24" s="315"/>
      <c r="H24" s="299"/>
      <c r="I24" s="81"/>
      <c r="J24" s="253"/>
      <c r="K24" s="3"/>
      <c r="Z24" s="36" t="s">
        <v>44</v>
      </c>
      <c r="AC24" s="36"/>
      <c r="AD24" s="36"/>
      <c r="AE24" s="79" t="s">
        <v>31</v>
      </c>
      <c r="AF24" s="79" t="s">
        <v>54</v>
      </c>
      <c r="AG24" s="79"/>
    </row>
    <row r="25" spans="2:33" x14ac:dyDescent="0.2">
      <c r="B25" s="3"/>
      <c r="C25" s="309"/>
      <c r="D25" s="323"/>
      <c r="E25" s="260"/>
      <c r="F25" s="261"/>
      <c r="G25" s="315"/>
      <c r="H25" s="299"/>
      <c r="I25" s="81"/>
      <c r="J25" s="253"/>
      <c r="K25" s="3"/>
      <c r="Z25" s="36" t="s">
        <v>44</v>
      </c>
      <c r="AB25" s="36"/>
      <c r="AC25" s="36"/>
      <c r="AD25" s="36"/>
      <c r="AE25" s="79" t="s">
        <v>31</v>
      </c>
      <c r="AF25" s="79" t="s">
        <v>55</v>
      </c>
      <c r="AG25" s="79"/>
    </row>
    <row r="26" spans="2:33" x14ac:dyDescent="0.2">
      <c r="B26" s="3"/>
      <c r="C26" s="309"/>
      <c r="D26" s="323"/>
      <c r="E26" s="260"/>
      <c r="F26" s="261"/>
      <c r="G26" s="315"/>
      <c r="H26" s="299"/>
      <c r="I26" s="81"/>
      <c r="J26" s="253"/>
      <c r="K26" s="3"/>
      <c r="Z26" s="36"/>
      <c r="AA26" s="36"/>
      <c r="AB26" s="36"/>
      <c r="AC26" s="36"/>
      <c r="AD26" s="36"/>
      <c r="AE26" s="79" t="s">
        <v>31</v>
      </c>
      <c r="AF26" s="79" t="s">
        <v>56</v>
      </c>
      <c r="AG26" s="79"/>
    </row>
    <row r="27" spans="2:33" x14ac:dyDescent="0.2">
      <c r="B27" s="3"/>
      <c r="C27" s="309"/>
      <c r="D27" s="323"/>
      <c r="E27" s="260"/>
      <c r="F27" s="261"/>
      <c r="G27" s="315"/>
      <c r="H27" s="299"/>
      <c r="I27" s="81"/>
      <c r="J27" s="253"/>
      <c r="K27" s="3"/>
      <c r="Z27" s="36"/>
      <c r="AA27" s="36"/>
      <c r="AB27" s="36"/>
      <c r="AC27" s="36"/>
      <c r="AD27" s="36"/>
      <c r="AE27" s="79" t="s">
        <v>31</v>
      </c>
      <c r="AF27" s="79" t="s">
        <v>57</v>
      </c>
      <c r="AG27" s="79"/>
    </row>
    <row r="28" spans="2:33" x14ac:dyDescent="0.2">
      <c r="B28" s="3"/>
      <c r="C28" s="309"/>
      <c r="D28" s="323"/>
      <c r="E28" s="260"/>
      <c r="F28" s="261"/>
      <c r="G28" s="315"/>
      <c r="H28" s="299"/>
      <c r="I28" s="81"/>
      <c r="J28" s="253"/>
      <c r="K28" s="3"/>
      <c r="Z28" s="36"/>
      <c r="AA28" s="36"/>
      <c r="AB28" s="36"/>
      <c r="AC28" s="36"/>
      <c r="AD28" s="36"/>
      <c r="AE28" s="79" t="s">
        <v>31</v>
      </c>
      <c r="AF28" s="79" t="s">
        <v>58</v>
      </c>
      <c r="AG28" s="79"/>
    </row>
    <row r="29" spans="2:33" x14ac:dyDescent="0.2">
      <c r="B29" s="3"/>
      <c r="C29" s="309"/>
      <c r="D29" s="323"/>
      <c r="E29" s="260"/>
      <c r="F29" s="261"/>
      <c r="G29" s="315"/>
      <c r="H29" s="299"/>
      <c r="I29" s="81"/>
      <c r="J29" s="253"/>
      <c r="K29" s="3"/>
      <c r="Z29" s="36"/>
      <c r="AA29" s="36"/>
      <c r="AB29" s="36"/>
      <c r="AC29" s="36"/>
      <c r="AD29" s="36"/>
      <c r="AE29" s="79"/>
      <c r="AF29" s="79"/>
      <c r="AG29" s="79"/>
    </row>
    <row r="30" spans="2:33" x14ac:dyDescent="0.2">
      <c r="B30" s="3"/>
      <c r="C30" s="309"/>
      <c r="D30" s="323"/>
      <c r="E30" s="260"/>
      <c r="F30" s="261"/>
      <c r="G30" s="315"/>
      <c r="H30" s="299"/>
      <c r="I30" s="81"/>
      <c r="J30" s="253"/>
      <c r="K30" s="3"/>
      <c r="Z30" s="36"/>
      <c r="AA30" s="36"/>
      <c r="AB30" s="36"/>
      <c r="AC30" s="36"/>
      <c r="AD30" s="36"/>
      <c r="AE30" s="79"/>
      <c r="AF30" s="79"/>
      <c r="AG30" s="79"/>
    </row>
    <row r="31" spans="2:33" x14ac:dyDescent="0.2">
      <c r="B31" s="3"/>
      <c r="C31" s="309"/>
      <c r="D31" s="323"/>
      <c r="E31" s="260"/>
      <c r="F31" s="261"/>
      <c r="G31" s="315"/>
      <c r="H31" s="299"/>
      <c r="I31" s="81"/>
      <c r="J31" s="253"/>
      <c r="K31" s="3"/>
      <c r="Z31" s="36"/>
      <c r="AA31" s="36"/>
      <c r="AB31" s="36"/>
      <c r="AC31" s="36"/>
      <c r="AD31" s="36"/>
      <c r="AE31" s="79"/>
      <c r="AF31" s="79"/>
      <c r="AG31" s="79"/>
    </row>
    <row r="32" spans="2:33" x14ac:dyDescent="0.2">
      <c r="B32" s="3"/>
      <c r="C32" s="309"/>
      <c r="D32" s="323"/>
      <c r="E32" s="260"/>
      <c r="F32" s="261"/>
      <c r="G32" s="315"/>
      <c r="H32" s="299"/>
      <c r="I32" s="81"/>
      <c r="J32" s="253"/>
      <c r="K32" s="3"/>
      <c r="Z32" s="36"/>
      <c r="AA32" s="36"/>
      <c r="AB32" s="36"/>
      <c r="AC32" s="36"/>
      <c r="AD32" s="36"/>
      <c r="AE32" s="79" t="s">
        <v>32</v>
      </c>
      <c r="AF32" s="79" t="s">
        <v>59</v>
      </c>
      <c r="AG32" s="79"/>
    </row>
    <row r="33" spans="2:33" x14ac:dyDescent="0.2">
      <c r="B33" s="3"/>
      <c r="C33" s="309"/>
      <c r="D33" s="323"/>
      <c r="E33" s="260"/>
      <c r="F33" s="261"/>
      <c r="G33" s="315"/>
      <c r="H33" s="299"/>
      <c r="I33" s="81"/>
      <c r="J33" s="253"/>
      <c r="K33" s="3"/>
      <c r="Z33" s="36"/>
      <c r="AA33" s="36"/>
      <c r="AB33" s="36"/>
      <c r="AC33" s="36"/>
      <c r="AD33" s="36"/>
      <c r="AE33" s="79" t="s">
        <v>32</v>
      </c>
      <c r="AF33" s="79" t="s">
        <v>60</v>
      </c>
      <c r="AG33" s="79"/>
    </row>
    <row r="34" spans="2:33" x14ac:dyDescent="0.2">
      <c r="B34" s="3"/>
      <c r="C34" s="309"/>
      <c r="D34" s="323"/>
      <c r="E34" s="260"/>
      <c r="F34" s="261"/>
      <c r="G34" s="315"/>
      <c r="H34" s="299"/>
      <c r="I34" s="81"/>
      <c r="J34" s="253"/>
      <c r="K34" s="3"/>
      <c r="Z34" s="36"/>
      <c r="AA34" s="36"/>
      <c r="AB34" s="36"/>
      <c r="AC34" s="36"/>
      <c r="AD34" s="36"/>
      <c r="AE34" s="79" t="s">
        <v>32</v>
      </c>
      <c r="AF34" s="79" t="s">
        <v>61</v>
      </c>
      <c r="AG34" s="79"/>
    </row>
    <row r="35" spans="2:33" x14ac:dyDescent="0.2">
      <c r="B35" s="3"/>
      <c r="C35" s="309"/>
      <c r="D35" s="323"/>
      <c r="E35" s="260"/>
      <c r="F35" s="261"/>
      <c r="G35" s="315"/>
      <c r="H35" s="299"/>
      <c r="I35" s="81"/>
      <c r="J35" s="253"/>
      <c r="K35" s="3"/>
      <c r="Z35" s="36"/>
      <c r="AA35" s="36"/>
      <c r="AB35" s="36"/>
      <c r="AC35" s="36"/>
      <c r="AD35" s="36"/>
      <c r="AE35" s="79" t="s">
        <v>32</v>
      </c>
      <c r="AF35" s="79" t="s">
        <v>62</v>
      </c>
      <c r="AG35" s="79"/>
    </row>
    <row r="36" spans="2:33" x14ac:dyDescent="0.2">
      <c r="B36" s="3"/>
      <c r="C36" s="309"/>
      <c r="D36" s="323"/>
      <c r="E36" s="260"/>
      <c r="F36" s="261"/>
      <c r="G36" s="315"/>
      <c r="H36" s="299"/>
      <c r="I36" s="81"/>
      <c r="J36" s="253"/>
      <c r="K36" s="3"/>
      <c r="Z36" s="36"/>
      <c r="AA36" s="36"/>
      <c r="AB36" s="36"/>
      <c r="AC36" s="36"/>
      <c r="AD36" s="36"/>
      <c r="AE36" s="79" t="s">
        <v>32</v>
      </c>
      <c r="AF36" s="79" t="s">
        <v>63</v>
      </c>
      <c r="AG36" s="79"/>
    </row>
    <row r="37" spans="2:33" x14ac:dyDescent="0.2">
      <c r="B37" s="3"/>
      <c r="C37" s="309"/>
      <c r="D37" s="323"/>
      <c r="E37" s="260"/>
      <c r="F37" s="261"/>
      <c r="G37" s="315"/>
      <c r="H37" s="299"/>
      <c r="I37" s="81"/>
      <c r="J37" s="253"/>
      <c r="K37" s="3"/>
      <c r="Z37" s="36"/>
      <c r="AA37" s="36"/>
      <c r="AB37" s="36"/>
      <c r="AC37" s="36"/>
      <c r="AD37" s="36"/>
      <c r="AE37" s="79" t="s">
        <v>32</v>
      </c>
      <c r="AF37" s="79" t="s">
        <v>64</v>
      </c>
      <c r="AG37" s="79"/>
    </row>
    <row r="38" spans="2:33" x14ac:dyDescent="0.2">
      <c r="B38" s="3"/>
      <c r="C38" s="309"/>
      <c r="D38" s="323"/>
      <c r="E38" s="260"/>
      <c r="F38" s="261"/>
      <c r="G38" s="315"/>
      <c r="H38" s="299"/>
      <c r="I38" s="81"/>
      <c r="J38" s="253"/>
      <c r="K38" s="3"/>
      <c r="Z38" s="36"/>
      <c r="AA38" s="36"/>
      <c r="AB38" s="36"/>
      <c r="AD38" s="36"/>
      <c r="AE38" s="79"/>
      <c r="AF38" s="79"/>
      <c r="AG38" s="79"/>
    </row>
    <row r="39" spans="2:33" x14ac:dyDescent="0.2">
      <c r="B39" s="3"/>
      <c r="C39" s="309"/>
      <c r="D39" s="323"/>
      <c r="E39" s="260"/>
      <c r="F39" s="261"/>
      <c r="G39" s="315"/>
      <c r="H39" s="299"/>
      <c r="I39" s="81"/>
      <c r="J39" s="253"/>
      <c r="K39" s="3"/>
      <c r="Z39" s="36"/>
      <c r="AA39" s="36"/>
      <c r="AB39" s="36"/>
      <c r="AC39" s="36"/>
      <c r="AD39" s="36"/>
      <c r="AE39" s="79"/>
      <c r="AF39" s="79"/>
      <c r="AG39" s="79"/>
    </row>
    <row r="40" spans="2:33" x14ac:dyDescent="0.2">
      <c r="B40" s="3"/>
      <c r="C40" s="309"/>
      <c r="D40" s="323"/>
      <c r="E40" s="260"/>
      <c r="F40" s="261"/>
      <c r="G40" s="315"/>
      <c r="H40" s="299"/>
      <c r="I40" s="81"/>
      <c r="J40" s="253"/>
      <c r="K40" s="3"/>
      <c r="Z40" s="36"/>
      <c r="AA40" s="36"/>
      <c r="AD40" s="36"/>
      <c r="AE40" s="79" t="s">
        <v>65</v>
      </c>
      <c r="AF40" s="79" t="s">
        <v>54</v>
      </c>
      <c r="AG40" s="79"/>
    </row>
    <row r="41" spans="2:33" x14ac:dyDescent="0.2">
      <c r="B41" s="3"/>
      <c r="C41" s="309"/>
      <c r="D41" s="323"/>
      <c r="E41" s="260"/>
      <c r="F41" s="261"/>
      <c r="G41" s="315"/>
      <c r="H41" s="299"/>
      <c r="I41" s="81"/>
      <c r="J41" s="253"/>
      <c r="K41" s="3"/>
      <c r="Z41" s="36"/>
      <c r="AA41" s="36"/>
      <c r="AD41" s="36"/>
      <c r="AE41" s="79" t="s">
        <v>65</v>
      </c>
      <c r="AF41" s="79" t="s">
        <v>55</v>
      </c>
      <c r="AG41" s="79"/>
    </row>
    <row r="42" spans="2:33" x14ac:dyDescent="0.2">
      <c r="B42" s="3"/>
      <c r="C42" s="309"/>
      <c r="D42" s="323"/>
      <c r="E42" s="260"/>
      <c r="F42" s="261"/>
      <c r="G42" s="315"/>
      <c r="H42" s="299"/>
      <c r="I42" s="81"/>
      <c r="J42" s="253"/>
      <c r="K42" s="3"/>
      <c r="Z42" s="36"/>
      <c r="AA42" s="36"/>
      <c r="AD42" s="36"/>
      <c r="AE42" s="79" t="s">
        <v>65</v>
      </c>
      <c r="AF42" s="79" t="s">
        <v>56</v>
      </c>
      <c r="AG42" s="79"/>
    </row>
    <row r="43" spans="2:33" x14ac:dyDescent="0.2">
      <c r="B43" s="3"/>
      <c r="C43" s="309"/>
      <c r="D43" s="323"/>
      <c r="E43" s="260"/>
      <c r="F43" s="261"/>
      <c r="G43" s="315"/>
      <c r="H43" s="299"/>
      <c r="I43" s="81"/>
      <c r="J43" s="253"/>
      <c r="K43" s="3"/>
      <c r="Z43" s="36"/>
      <c r="AA43" s="36"/>
      <c r="AD43" s="36"/>
      <c r="AE43" s="79" t="s">
        <v>65</v>
      </c>
      <c r="AF43" s="79" t="s">
        <v>66</v>
      </c>
      <c r="AG43" s="79"/>
    </row>
    <row r="44" spans="2:33" x14ac:dyDescent="0.2">
      <c r="B44" s="3"/>
      <c r="C44" s="309"/>
      <c r="D44" s="323"/>
      <c r="E44" s="260"/>
      <c r="F44" s="261"/>
      <c r="G44" s="315"/>
      <c r="H44" s="299"/>
      <c r="I44" s="81"/>
      <c r="J44" s="253"/>
      <c r="K44" s="3"/>
      <c r="Z44" s="36"/>
      <c r="AA44" s="36"/>
      <c r="AD44" s="36"/>
      <c r="AE44" s="79" t="s">
        <v>65</v>
      </c>
      <c r="AF44" s="79" t="s">
        <v>58</v>
      </c>
      <c r="AG44" s="79"/>
    </row>
    <row r="45" spans="2:33" x14ac:dyDescent="0.2">
      <c r="B45" s="3"/>
      <c r="C45" s="309"/>
      <c r="D45" s="323"/>
      <c r="E45" s="260"/>
      <c r="F45" s="261"/>
      <c r="G45" s="315"/>
      <c r="H45" s="299"/>
      <c r="I45" s="81"/>
      <c r="J45" s="253"/>
      <c r="K45" s="3"/>
      <c r="Z45" s="36"/>
      <c r="AA45" s="36"/>
      <c r="AD45" s="36"/>
      <c r="AE45" s="79"/>
      <c r="AF45" s="79"/>
      <c r="AG45" s="79"/>
    </row>
    <row r="46" spans="2:33" x14ac:dyDescent="0.2">
      <c r="B46" s="3"/>
      <c r="C46" s="309"/>
      <c r="D46" s="323"/>
      <c r="E46" s="260"/>
      <c r="F46" s="261"/>
      <c r="G46" s="315"/>
      <c r="H46" s="299"/>
      <c r="I46" s="81"/>
      <c r="J46" s="253"/>
      <c r="K46" s="3"/>
      <c r="Z46" s="36"/>
      <c r="AA46" s="36"/>
      <c r="AD46" s="36"/>
      <c r="AE46" s="79"/>
      <c r="AF46" s="79"/>
      <c r="AG46" s="79"/>
    </row>
    <row r="47" spans="2:33" x14ac:dyDescent="0.2">
      <c r="B47" s="3"/>
      <c r="C47" s="309"/>
      <c r="D47" s="323"/>
      <c r="E47" s="260"/>
      <c r="F47" s="261"/>
      <c r="G47" s="315"/>
      <c r="H47" s="299"/>
      <c r="I47" s="81"/>
      <c r="J47" s="253"/>
      <c r="K47" s="3"/>
      <c r="Z47" s="36"/>
      <c r="AA47" s="36"/>
      <c r="AD47" s="36"/>
      <c r="AE47" s="79"/>
      <c r="AF47" s="79"/>
      <c r="AG47" s="79"/>
    </row>
    <row r="48" spans="2:33" x14ac:dyDescent="0.2">
      <c r="B48" s="3"/>
      <c r="C48" s="309"/>
      <c r="D48" s="323"/>
      <c r="E48" s="260"/>
      <c r="F48" s="261"/>
      <c r="G48" s="315"/>
      <c r="H48" s="299"/>
      <c r="I48" s="81"/>
      <c r="J48" s="253"/>
      <c r="K48" s="3"/>
      <c r="Z48" s="36"/>
      <c r="AA48" s="36"/>
      <c r="AD48" s="36"/>
      <c r="AE48" s="79" t="s">
        <v>33</v>
      </c>
      <c r="AF48" s="79" t="s">
        <v>67</v>
      </c>
      <c r="AG48" s="79"/>
    </row>
    <row r="49" spans="2:33" x14ac:dyDescent="0.2">
      <c r="B49" s="3"/>
      <c r="C49" s="309"/>
      <c r="D49" s="323"/>
      <c r="E49" s="260"/>
      <c r="F49" s="261"/>
      <c r="G49" s="315"/>
      <c r="H49" s="299"/>
      <c r="I49" s="81"/>
      <c r="J49" s="253"/>
      <c r="K49" s="3"/>
      <c r="Z49" s="36"/>
      <c r="AA49" s="36"/>
      <c r="AD49" s="36"/>
      <c r="AE49" s="79" t="s">
        <v>33</v>
      </c>
      <c r="AF49" s="79" t="s">
        <v>68</v>
      </c>
      <c r="AG49" s="79"/>
    </row>
    <row r="50" spans="2:33" x14ac:dyDescent="0.2">
      <c r="B50" s="3"/>
      <c r="C50" s="309"/>
      <c r="D50" s="323"/>
      <c r="E50" s="260"/>
      <c r="F50" s="261"/>
      <c r="G50" s="315"/>
      <c r="H50" s="299"/>
      <c r="I50" s="81"/>
      <c r="J50" s="253"/>
      <c r="K50" s="3"/>
      <c r="Z50" s="36"/>
      <c r="AA50" s="36"/>
      <c r="AD50" s="36"/>
      <c r="AE50" s="79" t="s">
        <v>33</v>
      </c>
      <c r="AF50" s="79" t="s">
        <v>69</v>
      </c>
      <c r="AG50" s="79"/>
    </row>
    <row r="51" spans="2:33" x14ac:dyDescent="0.2">
      <c r="B51" s="3"/>
      <c r="C51" s="309"/>
      <c r="D51" s="323"/>
      <c r="E51" s="260"/>
      <c r="F51" s="261"/>
      <c r="G51" s="315"/>
      <c r="H51" s="299"/>
      <c r="I51" s="81"/>
      <c r="J51" s="253"/>
      <c r="K51" s="3"/>
      <c r="Z51" s="36"/>
      <c r="AA51" s="36"/>
      <c r="AD51" s="36"/>
      <c r="AE51" s="79"/>
      <c r="AF51" s="79"/>
      <c r="AG51" s="79"/>
    </row>
    <row r="52" spans="2:33" x14ac:dyDescent="0.2">
      <c r="B52" s="3"/>
      <c r="C52" s="309"/>
      <c r="D52" s="323"/>
      <c r="E52" s="260"/>
      <c r="F52" s="261"/>
      <c r="G52" s="315"/>
      <c r="H52" s="299"/>
      <c r="I52" s="81"/>
      <c r="J52" s="253"/>
      <c r="K52" s="3"/>
      <c r="Z52" s="36"/>
      <c r="AA52" s="36"/>
      <c r="AD52" s="36"/>
      <c r="AE52" s="79"/>
      <c r="AF52" s="79"/>
      <c r="AG52" s="79"/>
    </row>
    <row r="53" spans="2:33" x14ac:dyDescent="0.2">
      <c r="B53" s="3"/>
      <c r="C53" s="309"/>
      <c r="D53" s="323"/>
      <c r="E53" s="260"/>
      <c r="F53" s="261"/>
      <c r="G53" s="315"/>
      <c r="H53" s="299"/>
      <c r="I53" s="81"/>
      <c r="J53" s="253"/>
      <c r="K53" s="3"/>
      <c r="Z53" s="36"/>
      <c r="AA53" s="36"/>
      <c r="AD53" s="36"/>
      <c r="AE53" s="79" t="s">
        <v>34</v>
      </c>
      <c r="AF53" s="79" t="s">
        <v>70</v>
      </c>
      <c r="AG53" s="79"/>
    </row>
    <row r="54" spans="2:33" x14ac:dyDescent="0.2">
      <c r="B54" s="3"/>
      <c r="C54" s="309"/>
      <c r="D54" s="323"/>
      <c r="E54" s="260"/>
      <c r="F54" s="261"/>
      <c r="G54" s="315"/>
      <c r="H54" s="299"/>
      <c r="I54" s="81"/>
      <c r="J54" s="253"/>
      <c r="K54" s="3"/>
      <c r="Z54" s="36"/>
      <c r="AA54" s="36"/>
      <c r="AD54" s="36"/>
      <c r="AE54" s="79" t="s">
        <v>34</v>
      </c>
      <c r="AF54" s="79" t="s">
        <v>71</v>
      </c>
      <c r="AG54" s="79"/>
    </row>
    <row r="55" spans="2:33" x14ac:dyDescent="0.2">
      <c r="B55" s="3"/>
      <c r="C55" s="309"/>
      <c r="D55" s="323"/>
      <c r="E55" s="260"/>
      <c r="F55" s="261"/>
      <c r="G55" s="315"/>
      <c r="H55" s="299"/>
      <c r="I55" s="81"/>
      <c r="J55" s="253"/>
      <c r="K55" s="3"/>
      <c r="Z55" s="36"/>
      <c r="AA55" s="36"/>
      <c r="AB55" s="36"/>
      <c r="AC55" s="36"/>
      <c r="AD55" s="36"/>
      <c r="AE55" s="79" t="s">
        <v>34</v>
      </c>
      <c r="AF55" s="79" t="s">
        <v>72</v>
      </c>
      <c r="AG55" s="79"/>
    </row>
    <row r="56" spans="2:33" x14ac:dyDescent="0.2">
      <c r="B56" s="3"/>
      <c r="C56" s="309"/>
      <c r="D56" s="323"/>
      <c r="E56" s="260"/>
      <c r="F56" s="261"/>
      <c r="G56" s="315"/>
      <c r="H56" s="299"/>
      <c r="I56" s="81"/>
      <c r="J56" s="253"/>
      <c r="K56" s="3"/>
      <c r="Z56" s="36"/>
      <c r="AA56" s="36"/>
      <c r="AB56" s="36"/>
      <c r="AC56" s="36"/>
      <c r="AD56" s="36"/>
      <c r="AE56" s="79"/>
      <c r="AF56" s="79"/>
      <c r="AG56" s="79"/>
    </row>
    <row r="57" spans="2:33" x14ac:dyDescent="0.2">
      <c r="B57" s="3"/>
      <c r="C57" s="309"/>
      <c r="D57" s="323"/>
      <c r="E57" s="260"/>
      <c r="F57" s="261"/>
      <c r="G57" s="315"/>
      <c r="H57" s="299"/>
      <c r="I57" s="81"/>
      <c r="J57" s="253"/>
      <c r="K57" s="3"/>
      <c r="Z57" s="36"/>
      <c r="AA57" s="36"/>
      <c r="AB57" s="36"/>
      <c r="AC57" s="36"/>
      <c r="AD57" s="36"/>
      <c r="AE57" s="79"/>
      <c r="AF57" s="79"/>
      <c r="AG57" s="79"/>
    </row>
    <row r="58" spans="2:33" x14ac:dyDescent="0.2">
      <c r="B58" s="3"/>
      <c r="C58" s="309"/>
      <c r="D58" s="323"/>
      <c r="E58" s="260"/>
      <c r="F58" s="261"/>
      <c r="G58" s="315"/>
      <c r="H58" s="299"/>
      <c r="I58" s="81"/>
      <c r="J58" s="253"/>
      <c r="K58" s="3"/>
      <c r="Z58" s="36"/>
      <c r="AA58" s="36"/>
      <c r="AB58" s="36"/>
      <c r="AC58" s="36"/>
      <c r="AD58" s="36"/>
      <c r="AE58" s="79"/>
      <c r="AF58" s="79"/>
      <c r="AG58" s="79"/>
    </row>
    <row r="59" spans="2:33" x14ac:dyDescent="0.2">
      <c r="B59" s="3"/>
      <c r="C59" s="309"/>
      <c r="D59" s="323"/>
      <c r="E59" s="260"/>
      <c r="F59" s="261"/>
      <c r="G59" s="315"/>
      <c r="H59" s="299"/>
      <c r="I59" s="81"/>
      <c r="J59" s="253"/>
      <c r="K59" s="3"/>
      <c r="Z59" s="36"/>
      <c r="AA59" s="36"/>
      <c r="AB59" s="36"/>
      <c r="AC59" s="36"/>
      <c r="AD59" s="36"/>
      <c r="AE59" s="79" t="s">
        <v>35</v>
      </c>
      <c r="AF59" s="79" t="s">
        <v>73</v>
      </c>
      <c r="AG59" s="79"/>
    </row>
    <row r="60" spans="2:33" x14ac:dyDescent="0.2">
      <c r="B60" s="3"/>
      <c r="C60" s="309"/>
      <c r="D60" s="323"/>
      <c r="E60" s="260"/>
      <c r="F60" s="261"/>
      <c r="G60" s="315"/>
      <c r="H60" s="299"/>
      <c r="I60" s="81"/>
      <c r="J60" s="253"/>
      <c r="K60" s="3"/>
      <c r="Z60" s="36"/>
      <c r="AA60" s="36"/>
      <c r="AB60" s="36"/>
      <c r="AC60" s="36"/>
      <c r="AD60" s="36"/>
      <c r="AE60" s="79" t="s">
        <v>35</v>
      </c>
      <c r="AF60" s="79" t="s">
        <v>74</v>
      </c>
      <c r="AG60" s="79"/>
    </row>
    <row r="61" spans="2:33" x14ac:dyDescent="0.2">
      <c r="B61" s="3"/>
      <c r="C61" s="309"/>
      <c r="D61" s="323"/>
      <c r="E61" s="260"/>
      <c r="F61" s="261"/>
      <c r="G61" s="315"/>
      <c r="H61" s="299"/>
      <c r="I61" s="81"/>
      <c r="J61" s="253"/>
      <c r="K61" s="3"/>
      <c r="Z61" s="36"/>
      <c r="AA61" s="36"/>
      <c r="AB61" s="36"/>
      <c r="AC61" s="36"/>
      <c r="AD61" s="36"/>
      <c r="AE61" s="79" t="s">
        <v>35</v>
      </c>
      <c r="AF61" s="79" t="s">
        <v>75</v>
      </c>
      <c r="AG61" s="79"/>
    </row>
    <row r="62" spans="2:33" x14ac:dyDescent="0.2">
      <c r="B62" s="3"/>
      <c r="C62" s="309"/>
      <c r="D62" s="323"/>
      <c r="E62" s="260"/>
      <c r="F62" s="261"/>
      <c r="G62" s="315"/>
      <c r="H62" s="299"/>
      <c r="I62" s="81"/>
      <c r="J62" s="253"/>
      <c r="K62" s="3"/>
      <c r="Z62" s="36"/>
      <c r="AA62" s="36"/>
      <c r="AB62" s="36"/>
      <c r="AC62" s="36"/>
      <c r="AD62" s="36"/>
      <c r="AE62" s="79" t="s">
        <v>35</v>
      </c>
      <c r="AF62" s="79" t="s">
        <v>76</v>
      </c>
      <c r="AG62" s="79"/>
    </row>
    <row r="63" spans="2:33" x14ac:dyDescent="0.2">
      <c r="B63" s="3"/>
      <c r="C63" s="309"/>
      <c r="D63" s="323"/>
      <c r="E63" s="260"/>
      <c r="F63" s="261"/>
      <c r="G63" s="315"/>
      <c r="H63" s="299"/>
      <c r="I63" s="81"/>
      <c r="J63" s="253"/>
      <c r="K63" s="3"/>
      <c r="Z63" s="36"/>
      <c r="AA63" s="36"/>
      <c r="AB63" s="36"/>
      <c r="AC63" s="36"/>
      <c r="AD63" s="36"/>
      <c r="AE63" s="79" t="s">
        <v>35</v>
      </c>
      <c r="AF63" s="79" t="s">
        <v>77</v>
      </c>
      <c r="AG63" s="79"/>
    </row>
    <row r="64" spans="2:33" x14ac:dyDescent="0.2">
      <c r="B64" s="3"/>
      <c r="C64" s="309"/>
      <c r="D64" s="323"/>
      <c r="E64" s="260"/>
      <c r="F64" s="261"/>
      <c r="G64" s="315"/>
      <c r="H64" s="299"/>
      <c r="I64" s="81"/>
      <c r="J64" s="253"/>
      <c r="K64" s="3"/>
      <c r="Z64" s="36"/>
      <c r="AA64" s="36"/>
      <c r="AB64" s="36"/>
      <c r="AC64" s="36"/>
      <c r="AD64" s="36"/>
      <c r="AE64" s="79"/>
      <c r="AF64" s="79"/>
      <c r="AG64" s="79"/>
    </row>
    <row r="65" spans="2:33" x14ac:dyDescent="0.2">
      <c r="B65" s="3"/>
      <c r="C65" s="309"/>
      <c r="D65" s="323"/>
      <c r="E65" s="260"/>
      <c r="F65" s="261"/>
      <c r="G65" s="315"/>
      <c r="H65" s="299"/>
      <c r="I65" s="81"/>
      <c r="J65" s="253"/>
      <c r="K65" s="3"/>
      <c r="Z65" s="36"/>
      <c r="AA65" s="36"/>
      <c r="AB65" s="36"/>
      <c r="AC65" s="36"/>
      <c r="AD65" s="36"/>
      <c r="AE65" s="79"/>
      <c r="AF65" s="79"/>
      <c r="AG65" s="79"/>
    </row>
    <row r="66" spans="2:33" x14ac:dyDescent="0.2">
      <c r="B66" s="3"/>
      <c r="C66" s="309"/>
      <c r="D66" s="323"/>
      <c r="E66" s="260"/>
      <c r="F66" s="261"/>
      <c r="G66" s="315"/>
      <c r="H66" s="299"/>
      <c r="I66" s="81"/>
      <c r="J66" s="253"/>
      <c r="K66" s="3"/>
      <c r="Z66" s="36"/>
      <c r="AA66" s="36"/>
      <c r="AB66" s="36"/>
      <c r="AC66" s="36"/>
      <c r="AD66" s="36"/>
      <c r="AE66" s="79" t="s">
        <v>36</v>
      </c>
      <c r="AF66" s="79" t="s">
        <v>73</v>
      </c>
      <c r="AG66" s="79"/>
    </row>
    <row r="67" spans="2:33" x14ac:dyDescent="0.2">
      <c r="B67" s="3"/>
      <c r="C67" s="309"/>
      <c r="D67" s="323"/>
      <c r="E67" s="260"/>
      <c r="F67" s="261"/>
      <c r="G67" s="315"/>
      <c r="H67" s="299"/>
      <c r="I67" s="81"/>
      <c r="J67" s="253"/>
      <c r="K67" s="3"/>
      <c r="Z67" s="36"/>
      <c r="AA67" s="36"/>
      <c r="AB67" s="36"/>
      <c r="AC67" s="36"/>
      <c r="AD67" s="36"/>
      <c r="AE67" s="79" t="s">
        <v>36</v>
      </c>
      <c r="AF67" s="79" t="s">
        <v>74</v>
      </c>
      <c r="AG67" s="79"/>
    </row>
    <row r="68" spans="2:33" x14ac:dyDescent="0.2">
      <c r="B68" s="3"/>
      <c r="C68" s="309"/>
      <c r="D68" s="323"/>
      <c r="E68" s="260"/>
      <c r="F68" s="261"/>
      <c r="G68" s="315"/>
      <c r="H68" s="299"/>
      <c r="I68" s="81"/>
      <c r="J68" s="253"/>
      <c r="K68" s="3"/>
      <c r="Z68" s="36"/>
      <c r="AA68" s="36"/>
      <c r="AB68" s="36"/>
      <c r="AC68" s="36"/>
      <c r="AD68" s="36"/>
      <c r="AE68" s="79" t="s">
        <v>36</v>
      </c>
      <c r="AF68" s="79" t="s">
        <v>75</v>
      </c>
      <c r="AG68" s="79"/>
    </row>
    <row r="69" spans="2:33" x14ac:dyDescent="0.2">
      <c r="B69" s="3"/>
      <c r="C69" s="309"/>
      <c r="D69" s="323"/>
      <c r="E69" s="260"/>
      <c r="F69" s="261"/>
      <c r="G69" s="315"/>
      <c r="H69" s="299"/>
      <c r="I69" s="81"/>
      <c r="J69" s="253"/>
      <c r="K69" s="3"/>
      <c r="Z69" s="36"/>
      <c r="AA69" s="36"/>
      <c r="AB69" s="36"/>
      <c r="AC69" s="36"/>
      <c r="AD69" s="36"/>
      <c r="AE69" s="79" t="s">
        <v>36</v>
      </c>
      <c r="AF69" s="79" t="s">
        <v>76</v>
      </c>
      <c r="AG69" s="79"/>
    </row>
    <row r="70" spans="2:33" x14ac:dyDescent="0.2">
      <c r="B70" s="3"/>
      <c r="C70" s="309"/>
      <c r="D70" s="323"/>
      <c r="E70" s="260"/>
      <c r="F70" s="261"/>
      <c r="G70" s="315"/>
      <c r="H70" s="299"/>
      <c r="I70" s="81"/>
      <c r="J70" s="253"/>
      <c r="K70" s="3"/>
      <c r="Z70" s="36"/>
      <c r="AA70" s="36"/>
      <c r="AB70" s="36"/>
      <c r="AC70" s="36"/>
      <c r="AD70" s="36"/>
      <c r="AE70" s="79" t="s">
        <v>36</v>
      </c>
      <c r="AF70" s="79" t="s">
        <v>78</v>
      </c>
      <c r="AG70" s="79"/>
    </row>
    <row r="71" spans="2:33" x14ac:dyDescent="0.2">
      <c r="B71" s="3"/>
      <c r="C71" s="309"/>
      <c r="D71" s="323"/>
      <c r="E71" s="260"/>
      <c r="F71" s="261"/>
      <c r="G71" s="315"/>
      <c r="H71" s="299"/>
      <c r="I71" s="81"/>
      <c r="J71" s="253"/>
      <c r="K71" s="3"/>
      <c r="Z71" s="36"/>
      <c r="AA71" s="36"/>
      <c r="AB71" s="36"/>
      <c r="AC71" s="36"/>
      <c r="AD71" s="36"/>
      <c r="AE71" s="79"/>
      <c r="AF71" s="79"/>
      <c r="AG71" s="79"/>
    </row>
    <row r="72" spans="2:33" x14ac:dyDescent="0.2">
      <c r="B72" s="3"/>
      <c r="C72" s="309"/>
      <c r="D72" s="323"/>
      <c r="E72" s="260"/>
      <c r="F72" s="261"/>
      <c r="G72" s="315"/>
      <c r="H72" s="299"/>
      <c r="I72" s="81"/>
      <c r="J72" s="253"/>
      <c r="K72" s="3"/>
      <c r="Z72" s="36"/>
      <c r="AA72" s="36"/>
      <c r="AB72" s="36"/>
      <c r="AC72" s="36"/>
      <c r="AD72" s="36"/>
      <c r="AE72" s="79"/>
      <c r="AF72" s="79"/>
      <c r="AG72" s="79"/>
    </row>
    <row r="73" spans="2:33" x14ac:dyDescent="0.2">
      <c r="B73" s="3"/>
      <c r="C73" s="309"/>
      <c r="D73" s="323"/>
      <c r="E73" s="260"/>
      <c r="F73" s="261"/>
      <c r="G73" s="315"/>
      <c r="H73" s="299"/>
      <c r="I73" s="81"/>
      <c r="J73" s="253"/>
      <c r="K73" s="3"/>
      <c r="Z73" s="36"/>
      <c r="AA73" s="36"/>
      <c r="AB73" s="36"/>
      <c r="AC73" s="36"/>
      <c r="AD73" s="36"/>
      <c r="AE73" s="79"/>
      <c r="AF73" s="79"/>
      <c r="AG73" s="79"/>
    </row>
    <row r="74" spans="2:33" x14ac:dyDescent="0.2">
      <c r="B74" s="3"/>
      <c r="C74" s="309"/>
      <c r="D74" s="323"/>
      <c r="E74" s="260"/>
      <c r="F74" s="261"/>
      <c r="G74" s="315"/>
      <c r="H74" s="299"/>
      <c r="I74" s="81"/>
      <c r="J74" s="253"/>
      <c r="K74" s="3"/>
      <c r="Z74" s="36"/>
      <c r="AA74" s="36"/>
      <c r="AB74" s="36"/>
      <c r="AC74" s="36"/>
      <c r="AD74" s="36"/>
      <c r="AE74" s="79" t="s">
        <v>37</v>
      </c>
      <c r="AF74" s="79" t="s">
        <v>79</v>
      </c>
      <c r="AG74" s="79"/>
    </row>
    <row r="75" spans="2:33" x14ac:dyDescent="0.2">
      <c r="B75" s="3"/>
      <c r="C75" s="309"/>
      <c r="D75" s="323"/>
      <c r="E75" s="260"/>
      <c r="F75" s="261"/>
      <c r="G75" s="315"/>
      <c r="H75" s="299"/>
      <c r="I75" s="81"/>
      <c r="J75" s="253"/>
      <c r="K75" s="3"/>
      <c r="Z75" s="36"/>
      <c r="AA75" s="36"/>
      <c r="AB75" s="36"/>
      <c r="AC75" s="36"/>
      <c r="AD75" s="36"/>
      <c r="AE75" s="79" t="s">
        <v>37</v>
      </c>
      <c r="AF75" s="79" t="s">
        <v>80</v>
      </c>
      <c r="AG75" s="79"/>
    </row>
    <row r="76" spans="2:33" x14ac:dyDescent="0.2">
      <c r="B76" s="3"/>
      <c r="C76" s="309"/>
      <c r="D76" s="323"/>
      <c r="E76" s="260"/>
      <c r="F76" s="261"/>
      <c r="G76" s="315"/>
      <c r="H76" s="299"/>
      <c r="I76" s="81"/>
      <c r="J76" s="253"/>
      <c r="K76" s="3"/>
      <c r="Z76" s="36"/>
      <c r="AA76" s="36"/>
      <c r="AB76" s="36"/>
      <c r="AC76" s="36"/>
      <c r="AD76" s="36"/>
      <c r="AE76" s="79"/>
      <c r="AF76" s="79"/>
      <c r="AG76" s="79"/>
    </row>
    <row r="77" spans="2:33" x14ac:dyDescent="0.2">
      <c r="B77" s="3"/>
      <c r="C77" s="309"/>
      <c r="D77" s="323"/>
      <c r="E77" s="260"/>
      <c r="F77" s="261"/>
      <c r="G77" s="315"/>
      <c r="H77" s="299"/>
      <c r="I77" s="81"/>
      <c r="J77" s="253"/>
      <c r="K77" s="3"/>
      <c r="Z77" s="36"/>
      <c r="AA77" s="36"/>
      <c r="AB77" s="36"/>
      <c r="AC77" s="36"/>
      <c r="AD77" s="36"/>
      <c r="AE77" s="79"/>
      <c r="AF77" s="79"/>
      <c r="AG77" s="79"/>
    </row>
    <row r="78" spans="2:33" x14ac:dyDescent="0.2">
      <c r="B78" s="3"/>
      <c r="C78" s="309"/>
      <c r="D78" s="323"/>
      <c r="E78" s="260"/>
      <c r="F78" s="261"/>
      <c r="G78" s="315"/>
      <c r="H78" s="299"/>
      <c r="I78" s="81"/>
      <c r="J78" s="253"/>
      <c r="K78" s="3"/>
      <c r="Z78" s="36"/>
      <c r="AA78" s="36"/>
      <c r="AB78" s="36"/>
      <c r="AC78" s="36"/>
      <c r="AD78" s="36"/>
      <c r="AE78" s="79"/>
      <c r="AF78" s="79"/>
      <c r="AG78" s="79"/>
    </row>
    <row r="79" spans="2:33" x14ac:dyDescent="0.2">
      <c r="B79" s="3"/>
      <c r="C79" s="309"/>
      <c r="D79" s="323"/>
      <c r="E79" s="260"/>
      <c r="F79" s="261"/>
      <c r="G79" s="315"/>
      <c r="H79" s="299"/>
      <c r="I79" s="81"/>
      <c r="J79" s="253"/>
      <c r="K79" s="3"/>
      <c r="Z79" s="36"/>
      <c r="AA79" s="36"/>
      <c r="AB79" s="36"/>
      <c r="AC79" s="36"/>
      <c r="AD79" s="36"/>
      <c r="AE79" s="79" t="s">
        <v>38</v>
      </c>
      <c r="AF79" s="79" t="s">
        <v>54</v>
      </c>
      <c r="AG79" s="79"/>
    </row>
    <row r="80" spans="2:33" x14ac:dyDescent="0.2">
      <c r="B80" s="3"/>
      <c r="C80" s="309"/>
      <c r="D80" s="323"/>
      <c r="E80" s="260"/>
      <c r="F80" s="261"/>
      <c r="G80" s="315"/>
      <c r="H80" s="299"/>
      <c r="I80" s="81"/>
      <c r="J80" s="253"/>
      <c r="K80" s="3"/>
      <c r="Z80" s="36"/>
      <c r="AA80" s="36"/>
      <c r="AB80" s="36"/>
      <c r="AC80" s="36"/>
      <c r="AD80" s="36"/>
      <c r="AE80" s="79" t="s">
        <v>38</v>
      </c>
      <c r="AF80" s="79" t="s">
        <v>55</v>
      </c>
      <c r="AG80" s="79"/>
    </row>
    <row r="81" spans="2:33" x14ac:dyDescent="0.2">
      <c r="B81" s="3"/>
      <c r="C81" s="309"/>
      <c r="D81" s="323"/>
      <c r="E81" s="260"/>
      <c r="F81" s="261"/>
      <c r="G81" s="315"/>
      <c r="H81" s="299"/>
      <c r="I81" s="81"/>
      <c r="J81" s="253"/>
      <c r="K81" s="3"/>
      <c r="Z81" s="36"/>
      <c r="AA81" s="36"/>
      <c r="AB81" s="36"/>
      <c r="AC81" s="36"/>
      <c r="AD81" s="36"/>
      <c r="AE81" s="79" t="s">
        <v>38</v>
      </c>
      <c r="AF81" s="79" t="s">
        <v>56</v>
      </c>
      <c r="AG81" s="79"/>
    </row>
    <row r="82" spans="2:33" x14ac:dyDescent="0.2">
      <c r="B82" s="3"/>
      <c r="C82" s="309"/>
      <c r="D82" s="323"/>
      <c r="E82" s="260"/>
      <c r="F82" s="261"/>
      <c r="G82" s="315"/>
      <c r="H82" s="299"/>
      <c r="I82" s="81"/>
      <c r="J82" s="253"/>
      <c r="K82" s="3"/>
      <c r="Z82" s="36"/>
      <c r="AA82" s="36"/>
      <c r="AB82" s="36"/>
      <c r="AC82" s="36"/>
      <c r="AD82" s="36"/>
      <c r="AE82" s="79" t="s">
        <v>38</v>
      </c>
      <c r="AF82" s="79" t="s">
        <v>57</v>
      </c>
      <c r="AG82" s="79"/>
    </row>
    <row r="83" spans="2:33" x14ac:dyDescent="0.2">
      <c r="B83" s="3"/>
      <c r="C83" s="309"/>
      <c r="D83" s="323"/>
      <c r="E83" s="260"/>
      <c r="F83" s="261"/>
      <c r="G83" s="315"/>
      <c r="H83" s="299"/>
      <c r="I83" s="81"/>
      <c r="J83" s="253"/>
      <c r="K83" s="3"/>
      <c r="Z83" s="36"/>
      <c r="AA83" s="36"/>
      <c r="AB83" s="36"/>
      <c r="AC83" s="36"/>
      <c r="AD83" s="36"/>
      <c r="AE83" s="79" t="s">
        <v>38</v>
      </c>
      <c r="AF83" s="79" t="s">
        <v>81</v>
      </c>
      <c r="AG83" s="79"/>
    </row>
    <row r="84" spans="2:33" x14ac:dyDescent="0.2">
      <c r="B84" s="3"/>
      <c r="C84" s="309"/>
      <c r="D84" s="323"/>
      <c r="E84" s="260"/>
      <c r="F84" s="261"/>
      <c r="G84" s="315"/>
      <c r="H84" s="299"/>
      <c r="I84" s="81"/>
      <c r="J84" s="253"/>
      <c r="K84" s="3"/>
      <c r="Z84" s="36"/>
      <c r="AA84" s="36"/>
      <c r="AB84" s="36"/>
      <c r="AC84" s="36"/>
      <c r="AD84" s="36"/>
      <c r="AE84" s="79" t="s">
        <v>38</v>
      </c>
      <c r="AF84" s="79"/>
      <c r="AG84" s="79"/>
    </row>
    <row r="85" spans="2:33" x14ac:dyDescent="0.2">
      <c r="B85" s="3"/>
      <c r="C85" s="309"/>
      <c r="D85" s="323"/>
      <c r="E85" s="260"/>
      <c r="F85" s="261"/>
      <c r="G85" s="315"/>
      <c r="H85" s="299"/>
      <c r="I85" s="81"/>
      <c r="J85" s="253"/>
      <c r="K85" s="3"/>
      <c r="Z85" s="36"/>
      <c r="AA85" s="36"/>
      <c r="AB85" s="36"/>
      <c r="AC85" s="36"/>
      <c r="AD85" s="36"/>
      <c r="AE85" s="79" t="s">
        <v>38</v>
      </c>
      <c r="AF85" s="79"/>
      <c r="AG85" s="79"/>
    </row>
    <row r="86" spans="2:33" x14ac:dyDescent="0.2">
      <c r="B86" s="3"/>
      <c r="C86" s="309"/>
      <c r="D86" s="323"/>
      <c r="E86" s="260"/>
      <c r="F86" s="261"/>
      <c r="G86" s="315"/>
      <c r="H86" s="299"/>
      <c r="I86" s="81"/>
      <c r="J86" s="253"/>
      <c r="K86" s="3"/>
      <c r="Z86" s="36"/>
      <c r="AA86" s="36"/>
      <c r="AB86" s="36"/>
      <c r="AC86" s="36"/>
      <c r="AD86" s="36"/>
      <c r="AE86" s="79" t="s">
        <v>38</v>
      </c>
      <c r="AF86" s="79"/>
      <c r="AG86" s="79"/>
    </row>
    <row r="87" spans="2:33" x14ac:dyDescent="0.2">
      <c r="B87" s="3"/>
      <c r="C87" s="309"/>
      <c r="D87" s="323"/>
      <c r="E87" s="260"/>
      <c r="F87" s="261"/>
      <c r="G87" s="315"/>
      <c r="H87" s="299"/>
      <c r="I87" s="81"/>
      <c r="J87" s="253"/>
      <c r="K87" s="3"/>
      <c r="Z87" s="36"/>
      <c r="AA87" s="36"/>
      <c r="AB87" s="36"/>
      <c r="AC87" s="36"/>
      <c r="AD87" s="36"/>
      <c r="AE87" s="79" t="s">
        <v>38</v>
      </c>
      <c r="AF87" s="79" t="s">
        <v>82</v>
      </c>
      <c r="AG87" s="79"/>
    </row>
    <row r="88" spans="2:33" x14ac:dyDescent="0.2">
      <c r="B88" s="3"/>
      <c r="C88" s="309"/>
      <c r="D88" s="323"/>
      <c r="E88" s="260"/>
      <c r="F88" s="261"/>
      <c r="G88" s="315"/>
      <c r="H88" s="299"/>
      <c r="I88" s="81"/>
      <c r="J88" s="253"/>
      <c r="K88" s="3"/>
      <c r="Z88" s="36"/>
      <c r="AA88" s="36"/>
      <c r="AB88" s="36"/>
      <c r="AC88" s="36"/>
      <c r="AD88" s="36"/>
      <c r="AE88" s="79"/>
      <c r="AF88" s="79"/>
      <c r="AG88" s="79"/>
    </row>
    <row r="89" spans="2:33" x14ac:dyDescent="0.2">
      <c r="B89" s="3"/>
      <c r="C89" s="309"/>
      <c r="D89" s="323"/>
      <c r="E89" s="260"/>
      <c r="F89" s="261"/>
      <c r="G89" s="315"/>
      <c r="H89" s="299"/>
      <c r="I89" s="81"/>
      <c r="J89" s="253"/>
      <c r="K89" s="3"/>
      <c r="Z89" s="36"/>
      <c r="AA89" s="36"/>
      <c r="AB89" s="36"/>
      <c r="AC89" s="36"/>
      <c r="AD89" s="36"/>
      <c r="AE89" s="79"/>
      <c r="AF89" s="79"/>
      <c r="AG89" s="79"/>
    </row>
    <row r="90" spans="2:33" x14ac:dyDescent="0.2">
      <c r="B90" s="3"/>
      <c r="C90" s="309"/>
      <c r="D90" s="323"/>
      <c r="E90" s="260"/>
      <c r="F90" s="261"/>
      <c r="G90" s="315"/>
      <c r="H90" s="299"/>
      <c r="I90" s="81"/>
      <c r="J90" s="253"/>
      <c r="K90" s="3"/>
      <c r="Z90" s="36"/>
      <c r="AA90" s="36"/>
      <c r="AB90" s="36"/>
      <c r="AC90" s="36"/>
      <c r="AD90" s="36"/>
      <c r="AE90" s="79" t="s">
        <v>39</v>
      </c>
      <c r="AF90" s="79" t="s">
        <v>83</v>
      </c>
      <c r="AG90" s="79"/>
    </row>
    <row r="91" spans="2:33" x14ac:dyDescent="0.2">
      <c r="B91" s="3"/>
      <c r="C91" s="309"/>
      <c r="D91" s="323"/>
      <c r="E91" s="260"/>
      <c r="F91" s="261"/>
      <c r="G91" s="315"/>
      <c r="H91" s="299"/>
      <c r="I91" s="81"/>
      <c r="J91" s="253"/>
      <c r="K91" s="3"/>
      <c r="Z91" s="36"/>
      <c r="AA91" s="36"/>
      <c r="AB91" s="36"/>
      <c r="AC91" s="36"/>
      <c r="AD91" s="36"/>
      <c r="AE91" s="79" t="s">
        <v>39</v>
      </c>
      <c r="AF91" s="79" t="s">
        <v>84</v>
      </c>
      <c r="AG91" s="79"/>
    </row>
    <row r="92" spans="2:33" x14ac:dyDescent="0.2">
      <c r="B92" s="3"/>
      <c r="C92" s="309"/>
      <c r="D92" s="323"/>
      <c r="E92" s="260"/>
      <c r="F92" s="261"/>
      <c r="G92" s="315"/>
      <c r="H92" s="299"/>
      <c r="I92" s="81"/>
      <c r="J92" s="253"/>
      <c r="K92" s="3"/>
      <c r="Z92" s="36"/>
      <c r="AA92" s="36"/>
      <c r="AB92" s="36"/>
      <c r="AC92" s="36"/>
      <c r="AD92" s="36"/>
      <c r="AE92" s="79" t="s">
        <v>39</v>
      </c>
      <c r="AF92" s="79" t="s">
        <v>85</v>
      </c>
      <c r="AG92" s="79"/>
    </row>
    <row r="93" spans="2:33" x14ac:dyDescent="0.2">
      <c r="B93" s="3"/>
      <c r="C93" s="309"/>
      <c r="D93" s="323"/>
      <c r="E93" s="260"/>
      <c r="F93" s="261"/>
      <c r="G93" s="315"/>
      <c r="H93" s="299"/>
      <c r="I93" s="81"/>
      <c r="J93" s="253"/>
      <c r="K93" s="3"/>
      <c r="Z93" s="36"/>
      <c r="AA93" s="36"/>
      <c r="AB93" s="36"/>
      <c r="AC93" s="36"/>
      <c r="AD93" s="36"/>
      <c r="AE93" s="79" t="s">
        <v>39</v>
      </c>
      <c r="AF93" s="79" t="s">
        <v>86</v>
      </c>
      <c r="AG93" s="79"/>
    </row>
    <row r="94" spans="2:33" x14ac:dyDescent="0.2">
      <c r="B94" s="3"/>
      <c r="C94" s="309"/>
      <c r="D94" s="323"/>
      <c r="E94" s="260"/>
      <c r="F94" s="261"/>
      <c r="G94" s="315"/>
      <c r="H94" s="299"/>
      <c r="I94" s="81"/>
      <c r="J94" s="253"/>
      <c r="K94" s="3"/>
      <c r="Z94" s="36"/>
      <c r="AA94" s="36"/>
      <c r="AB94" s="36"/>
      <c r="AC94" s="36"/>
      <c r="AD94" s="36"/>
      <c r="AE94" s="79"/>
      <c r="AF94" s="79"/>
      <c r="AG94" s="79"/>
    </row>
    <row r="95" spans="2:33" x14ac:dyDescent="0.2">
      <c r="B95" s="3"/>
      <c r="C95" s="309"/>
      <c r="D95" s="323"/>
      <c r="E95" s="260"/>
      <c r="F95" s="261"/>
      <c r="G95" s="315"/>
      <c r="H95" s="299"/>
      <c r="I95" s="81"/>
      <c r="J95" s="253"/>
      <c r="K95" s="3"/>
      <c r="Z95" s="36"/>
      <c r="AA95" s="36"/>
      <c r="AB95" s="36"/>
      <c r="AC95" s="36"/>
      <c r="AD95" s="36"/>
      <c r="AE95" s="79"/>
      <c r="AF95" s="79"/>
      <c r="AG95" s="79"/>
    </row>
    <row r="96" spans="2:33" x14ac:dyDescent="0.2">
      <c r="B96" s="3"/>
      <c r="C96" s="309"/>
      <c r="D96" s="323"/>
      <c r="E96" s="260"/>
      <c r="F96" s="261"/>
      <c r="G96" s="315"/>
      <c r="H96" s="299"/>
      <c r="I96" s="81"/>
      <c r="J96" s="253"/>
      <c r="K96" s="3"/>
      <c r="Z96" s="36"/>
      <c r="AA96" s="36"/>
      <c r="AB96" s="36"/>
      <c r="AC96" s="36"/>
      <c r="AD96" s="36"/>
      <c r="AE96" s="79" t="s">
        <v>40</v>
      </c>
      <c r="AF96" s="79" t="s">
        <v>87</v>
      </c>
      <c r="AG96" s="79"/>
    </row>
    <row r="97" spans="2:33" x14ac:dyDescent="0.2">
      <c r="B97" s="3"/>
      <c r="C97" s="309"/>
      <c r="D97" s="323"/>
      <c r="E97" s="260"/>
      <c r="F97" s="261"/>
      <c r="G97" s="315"/>
      <c r="H97" s="299"/>
      <c r="I97" s="81"/>
      <c r="J97" s="253"/>
      <c r="K97" s="3"/>
      <c r="Z97" s="36"/>
      <c r="AA97" s="36"/>
      <c r="AB97" s="36"/>
      <c r="AC97" s="36"/>
      <c r="AD97" s="36"/>
      <c r="AE97" s="79" t="s">
        <v>40</v>
      </c>
      <c r="AF97" s="79" t="s">
        <v>88</v>
      </c>
      <c r="AG97" s="79"/>
    </row>
    <row r="98" spans="2:33" x14ac:dyDescent="0.2">
      <c r="B98" s="3"/>
      <c r="C98" s="309"/>
      <c r="D98" s="323"/>
      <c r="E98" s="260"/>
      <c r="F98" s="261"/>
      <c r="G98" s="315"/>
      <c r="H98" s="299"/>
      <c r="I98" s="81"/>
      <c r="J98" s="253"/>
      <c r="K98" s="3"/>
      <c r="Z98" s="36"/>
      <c r="AA98" s="36"/>
      <c r="AB98" s="36"/>
      <c r="AC98" s="36"/>
      <c r="AD98" s="36"/>
      <c r="AE98" s="79" t="s">
        <v>40</v>
      </c>
      <c r="AF98" s="79" t="s">
        <v>89</v>
      </c>
      <c r="AG98" s="79"/>
    </row>
    <row r="99" spans="2:33" x14ac:dyDescent="0.2">
      <c r="B99" s="3"/>
      <c r="C99" s="309"/>
      <c r="D99" s="323"/>
      <c r="E99" s="260"/>
      <c r="F99" s="261"/>
      <c r="G99" s="315"/>
      <c r="H99" s="299"/>
      <c r="I99" s="81"/>
      <c r="J99" s="253"/>
      <c r="K99" s="3"/>
      <c r="Z99" s="36"/>
      <c r="AA99" s="36"/>
      <c r="AB99" s="36"/>
      <c r="AC99" s="36"/>
      <c r="AD99" s="36"/>
      <c r="AE99" s="79" t="s">
        <v>40</v>
      </c>
      <c r="AF99" s="79" t="s">
        <v>90</v>
      </c>
      <c r="AG99" s="79"/>
    </row>
    <row r="100" spans="2:33" x14ac:dyDescent="0.2">
      <c r="B100" s="3"/>
      <c r="C100" s="309"/>
      <c r="D100" s="323"/>
      <c r="E100" s="260"/>
      <c r="F100" s="261"/>
      <c r="G100" s="315"/>
      <c r="H100" s="299"/>
      <c r="I100" s="81"/>
      <c r="J100" s="253"/>
      <c r="K100" s="3"/>
      <c r="Z100" s="36"/>
      <c r="AA100" s="36"/>
      <c r="AB100" s="36"/>
      <c r="AC100" s="36"/>
      <c r="AD100" s="36"/>
      <c r="AE100" s="79" t="s">
        <v>40</v>
      </c>
      <c r="AF100" s="79"/>
      <c r="AG100" s="79"/>
    </row>
    <row r="101" spans="2:33" x14ac:dyDescent="0.2">
      <c r="B101" s="3"/>
      <c r="C101" s="309"/>
      <c r="D101" s="323"/>
      <c r="E101" s="260"/>
      <c r="F101" s="261"/>
      <c r="G101" s="315"/>
      <c r="H101" s="299"/>
      <c r="I101" s="81"/>
      <c r="J101" s="253"/>
      <c r="K101" s="3"/>
      <c r="Z101" s="36"/>
      <c r="AA101" s="36"/>
      <c r="AB101" s="36"/>
      <c r="AC101" s="36"/>
      <c r="AD101" s="36"/>
      <c r="AE101" s="79" t="s">
        <v>40</v>
      </c>
      <c r="AF101" s="79" t="s">
        <v>82</v>
      </c>
      <c r="AG101" s="79"/>
    </row>
    <row r="102" spans="2:33" x14ac:dyDescent="0.2">
      <c r="B102" s="3"/>
      <c r="C102" s="309"/>
      <c r="D102" s="323"/>
      <c r="E102" s="260"/>
      <c r="F102" s="261"/>
      <c r="G102" s="315"/>
      <c r="H102" s="299"/>
      <c r="I102" s="81"/>
      <c r="J102" s="253"/>
      <c r="K102" s="3"/>
      <c r="Z102" s="36"/>
      <c r="AA102" s="36"/>
      <c r="AB102" s="36"/>
      <c r="AC102" s="36"/>
      <c r="AD102" s="36"/>
      <c r="AE102" s="79"/>
      <c r="AF102" s="79"/>
      <c r="AG102" s="79"/>
    </row>
    <row r="103" spans="2:33" x14ac:dyDescent="0.2">
      <c r="B103" s="3"/>
      <c r="C103" s="309"/>
      <c r="D103" s="323"/>
      <c r="E103" s="260"/>
      <c r="F103" s="261"/>
      <c r="G103" s="315"/>
      <c r="H103" s="299"/>
      <c r="I103" s="81"/>
      <c r="J103" s="253"/>
      <c r="K103" s="3"/>
      <c r="Z103" s="36"/>
      <c r="AA103" s="36"/>
      <c r="AB103" s="36"/>
      <c r="AC103" s="36"/>
      <c r="AD103" s="36"/>
      <c r="AE103" s="79"/>
      <c r="AF103" s="79"/>
      <c r="AG103" s="79"/>
    </row>
    <row r="104" spans="2:33" x14ac:dyDescent="0.2">
      <c r="B104" s="3"/>
      <c r="C104" s="309"/>
      <c r="D104" s="323"/>
      <c r="E104" s="260"/>
      <c r="F104" s="261"/>
      <c r="G104" s="315"/>
      <c r="H104" s="299"/>
      <c r="I104" s="81"/>
      <c r="J104" s="253"/>
      <c r="K104" s="3"/>
      <c r="Z104" s="36"/>
      <c r="AA104" s="36"/>
      <c r="AB104" s="36"/>
      <c r="AC104" s="36"/>
      <c r="AD104" s="36"/>
      <c r="AE104" s="79"/>
      <c r="AF104" s="79"/>
      <c r="AG104" s="79"/>
    </row>
    <row r="105" spans="2:33" x14ac:dyDescent="0.2">
      <c r="B105" s="3"/>
      <c r="C105" s="309"/>
      <c r="D105" s="323"/>
      <c r="E105" s="260"/>
      <c r="F105" s="261"/>
      <c r="G105" s="315"/>
      <c r="H105" s="299"/>
      <c r="I105" s="81"/>
      <c r="J105" s="253"/>
      <c r="K105" s="3"/>
      <c r="Z105" s="36"/>
      <c r="AA105" s="36"/>
      <c r="AB105" s="36"/>
      <c r="AC105" s="36"/>
      <c r="AD105" s="36"/>
      <c r="AE105" s="79"/>
      <c r="AF105" s="79"/>
      <c r="AG105" s="79"/>
    </row>
    <row r="106" spans="2:33" x14ac:dyDescent="0.2">
      <c r="B106" s="3"/>
      <c r="C106" s="309"/>
      <c r="D106" s="323"/>
      <c r="E106" s="260"/>
      <c r="F106" s="261"/>
      <c r="G106" s="315"/>
      <c r="H106" s="299"/>
      <c r="I106" s="81"/>
      <c r="J106" s="253"/>
      <c r="K106" s="3"/>
      <c r="Z106" s="36"/>
      <c r="AA106" s="36"/>
      <c r="AB106" s="36"/>
      <c r="AC106" s="36"/>
      <c r="AD106" s="36"/>
      <c r="AE106" s="79"/>
      <c r="AF106" s="79"/>
      <c r="AG106" s="79"/>
    </row>
    <row r="107" spans="2:33" x14ac:dyDescent="0.2">
      <c r="B107" s="3"/>
      <c r="C107" s="309"/>
      <c r="D107" s="323"/>
      <c r="E107" s="260"/>
      <c r="F107" s="261"/>
      <c r="G107" s="315"/>
      <c r="H107" s="299"/>
      <c r="I107" s="81"/>
      <c r="J107" s="253"/>
      <c r="K107" s="3"/>
      <c r="Z107" s="36"/>
      <c r="AA107" s="36"/>
      <c r="AB107" s="36"/>
      <c r="AC107" s="36"/>
      <c r="AD107" s="36"/>
      <c r="AE107" s="79" t="s">
        <v>41</v>
      </c>
      <c r="AF107" s="79" t="s">
        <v>240</v>
      </c>
      <c r="AG107" s="79" t="s">
        <v>91</v>
      </c>
    </row>
    <row r="108" spans="2:33" x14ac:dyDescent="0.2">
      <c r="B108" s="3"/>
      <c r="C108" s="309"/>
      <c r="D108" s="323"/>
      <c r="E108" s="260"/>
      <c r="F108" s="261"/>
      <c r="G108" s="315"/>
      <c r="H108" s="299"/>
      <c r="I108" s="81"/>
      <c r="J108" s="253"/>
      <c r="K108" s="3"/>
      <c r="Z108" s="36"/>
      <c r="AA108" s="36"/>
      <c r="AB108" s="36"/>
      <c r="AC108" s="36"/>
      <c r="AD108" s="36"/>
      <c r="AE108" s="79" t="s">
        <v>41</v>
      </c>
      <c r="AF108" s="79" t="s">
        <v>241</v>
      </c>
      <c r="AG108" s="79" t="s">
        <v>92</v>
      </c>
    </row>
    <row r="109" spans="2:33" x14ac:dyDescent="0.2">
      <c r="B109" s="3"/>
      <c r="C109" s="309"/>
      <c r="D109" s="323"/>
      <c r="E109" s="260"/>
      <c r="F109" s="261"/>
      <c r="G109" s="315"/>
      <c r="H109" s="299"/>
      <c r="I109" s="81"/>
      <c r="J109" s="253"/>
      <c r="K109" s="3"/>
      <c r="Z109" s="36"/>
      <c r="AA109" s="36"/>
      <c r="AB109" s="36"/>
      <c r="AC109" s="36"/>
      <c r="AD109" s="36"/>
      <c r="AE109" s="79" t="s">
        <v>41</v>
      </c>
      <c r="AF109" s="79"/>
      <c r="AG109" s="79"/>
    </row>
    <row r="110" spans="2:33" x14ac:dyDescent="0.2">
      <c r="B110" s="3"/>
      <c r="C110" s="309"/>
      <c r="D110" s="323"/>
      <c r="E110" s="260"/>
      <c r="F110" s="261"/>
      <c r="G110" s="315"/>
      <c r="H110" s="299"/>
      <c r="I110" s="81"/>
      <c r="J110" s="253"/>
      <c r="K110" s="3"/>
      <c r="Z110" s="36"/>
      <c r="AA110" s="36"/>
      <c r="AB110" s="36"/>
      <c r="AC110" s="36"/>
      <c r="AD110" s="36"/>
      <c r="AE110" s="79" t="s">
        <v>41</v>
      </c>
      <c r="AF110" s="79"/>
      <c r="AG110" s="79"/>
    </row>
    <row r="111" spans="2:33" x14ac:dyDescent="0.2">
      <c r="B111" s="3"/>
      <c r="C111" s="309"/>
      <c r="D111" s="323"/>
      <c r="E111" s="260"/>
      <c r="F111" s="261"/>
      <c r="G111" s="315"/>
      <c r="H111" s="299"/>
      <c r="I111" s="81"/>
      <c r="J111" s="253"/>
      <c r="K111" s="3"/>
      <c r="Z111" s="36"/>
      <c r="AA111" s="36"/>
      <c r="AB111" s="36"/>
      <c r="AC111" s="36"/>
      <c r="AD111" s="36"/>
      <c r="AE111" s="79"/>
      <c r="AF111" s="79"/>
      <c r="AG111" s="79"/>
    </row>
    <row r="112" spans="2:33" x14ac:dyDescent="0.2">
      <c r="B112" s="3"/>
      <c r="C112" s="309"/>
      <c r="D112" s="323"/>
      <c r="E112" s="260"/>
      <c r="F112" s="261"/>
      <c r="G112" s="315"/>
      <c r="H112" s="299"/>
      <c r="I112" s="81"/>
      <c r="J112" s="253"/>
      <c r="K112" s="3"/>
      <c r="Z112" s="36"/>
      <c r="AA112" s="36"/>
      <c r="AB112" s="36"/>
      <c r="AC112" s="36"/>
      <c r="AD112" s="36"/>
      <c r="AE112" s="79"/>
      <c r="AF112" s="79"/>
      <c r="AG112" s="79"/>
    </row>
    <row r="113" spans="2:33" x14ac:dyDescent="0.2">
      <c r="B113" s="3"/>
      <c r="C113" s="309"/>
      <c r="D113" s="323"/>
      <c r="E113" s="260"/>
      <c r="F113" s="261"/>
      <c r="G113" s="315"/>
      <c r="H113" s="299"/>
      <c r="I113" s="81"/>
      <c r="J113" s="253"/>
      <c r="K113" s="3"/>
      <c r="Z113" s="36"/>
      <c r="AA113" s="36"/>
      <c r="AB113" s="36"/>
      <c r="AC113" s="36"/>
      <c r="AD113" s="36"/>
      <c r="AE113" s="79" t="s">
        <v>42</v>
      </c>
      <c r="AF113" s="79" t="s">
        <v>93</v>
      </c>
      <c r="AG113" s="79"/>
    </row>
    <row r="114" spans="2:33" x14ac:dyDescent="0.2">
      <c r="B114" s="3"/>
      <c r="C114" s="309"/>
      <c r="D114" s="323"/>
      <c r="E114" s="260"/>
      <c r="F114" s="261"/>
      <c r="G114" s="315"/>
      <c r="H114" s="299"/>
      <c r="I114" s="81"/>
      <c r="J114" s="253"/>
      <c r="K114" s="3"/>
      <c r="Z114" s="36"/>
      <c r="AA114" s="36"/>
      <c r="AB114" s="36"/>
      <c r="AC114" s="36"/>
      <c r="AD114" s="36"/>
      <c r="AE114" s="79" t="s">
        <v>42</v>
      </c>
      <c r="AF114" s="79" t="s">
        <v>94</v>
      </c>
      <c r="AG114" s="79"/>
    </row>
    <row r="115" spans="2:33" x14ac:dyDescent="0.2">
      <c r="B115" s="3"/>
      <c r="C115" s="309"/>
      <c r="D115" s="323"/>
      <c r="E115" s="260"/>
      <c r="F115" s="261"/>
      <c r="G115" s="315"/>
      <c r="H115" s="299"/>
      <c r="I115" s="81"/>
      <c r="J115" s="253"/>
      <c r="K115" s="3"/>
      <c r="Z115" s="36"/>
      <c r="AA115" s="36"/>
      <c r="AB115" s="36"/>
      <c r="AC115" s="36"/>
      <c r="AD115" s="36"/>
      <c r="AE115" s="79"/>
      <c r="AF115" s="79"/>
      <c r="AG115" s="79"/>
    </row>
    <row r="116" spans="2:33" x14ac:dyDescent="0.2">
      <c r="B116" s="3"/>
      <c r="C116" s="309"/>
      <c r="D116" s="323"/>
      <c r="E116" s="260"/>
      <c r="F116" s="261"/>
      <c r="G116" s="315"/>
      <c r="H116" s="299"/>
      <c r="I116" s="81"/>
      <c r="J116" s="253"/>
      <c r="K116" s="3"/>
      <c r="Z116" s="36"/>
      <c r="AA116" s="36"/>
      <c r="AB116" s="36"/>
      <c r="AC116" s="36"/>
      <c r="AD116" s="36"/>
      <c r="AE116" s="79"/>
      <c r="AF116" s="79"/>
      <c r="AG116" s="79"/>
    </row>
    <row r="117" spans="2:33" x14ac:dyDescent="0.2">
      <c r="B117" s="3"/>
      <c r="C117" s="309"/>
      <c r="D117" s="323"/>
      <c r="E117" s="260"/>
      <c r="F117" s="261"/>
      <c r="G117" s="315"/>
      <c r="H117" s="299"/>
      <c r="I117" s="81"/>
      <c r="J117" s="253"/>
      <c r="K117" s="3"/>
      <c r="AB117" s="36"/>
      <c r="AC117" s="36"/>
      <c r="AE117" s="79" t="s">
        <v>43</v>
      </c>
      <c r="AF117" s="79" t="s">
        <v>93</v>
      </c>
      <c r="AG117" s="79"/>
    </row>
    <row r="118" spans="2:33" x14ac:dyDescent="0.2">
      <c r="B118" s="3"/>
      <c r="C118" s="309"/>
      <c r="D118" s="323"/>
      <c r="E118" s="260"/>
      <c r="F118" s="261"/>
      <c r="G118" s="315"/>
      <c r="H118" s="299"/>
      <c r="I118" s="81"/>
      <c r="J118" s="253"/>
      <c r="K118" s="3"/>
      <c r="AB118" s="36"/>
      <c r="AC118" s="36"/>
      <c r="AE118" s="79" t="s">
        <v>43</v>
      </c>
      <c r="AF118" s="79" t="s">
        <v>94</v>
      </c>
      <c r="AG118" s="79"/>
    </row>
    <row r="119" spans="2:33" x14ac:dyDescent="0.2">
      <c r="B119" s="3"/>
      <c r="C119" s="309"/>
      <c r="D119" s="323"/>
      <c r="E119" s="260"/>
      <c r="F119" s="261"/>
      <c r="G119" s="315"/>
      <c r="H119" s="299"/>
      <c r="I119" s="81"/>
      <c r="J119" s="253"/>
      <c r="K119" s="3"/>
    </row>
    <row r="120" spans="2:33" x14ac:dyDescent="0.2">
      <c r="B120" s="3"/>
      <c r="C120" s="309"/>
      <c r="D120" s="323"/>
      <c r="E120" s="260"/>
      <c r="F120" s="261"/>
      <c r="G120" s="315"/>
      <c r="H120" s="299"/>
      <c r="I120" s="81"/>
      <c r="J120" s="253"/>
      <c r="K120" s="3"/>
    </row>
    <row r="121" spans="2:33" x14ac:dyDescent="0.2">
      <c r="B121" s="3"/>
      <c r="C121" s="309"/>
      <c r="D121" s="323"/>
      <c r="E121" s="260"/>
      <c r="F121" s="261"/>
      <c r="G121" s="315"/>
      <c r="H121" s="299"/>
      <c r="I121" s="81"/>
      <c r="J121" s="253"/>
      <c r="K121" s="3"/>
    </row>
    <row r="122" spans="2:33" x14ac:dyDescent="0.2">
      <c r="B122" s="3"/>
      <c r="C122" s="309"/>
      <c r="D122" s="323"/>
      <c r="E122" s="260"/>
      <c r="F122" s="261"/>
      <c r="G122" s="315"/>
      <c r="H122" s="299"/>
      <c r="I122" s="81"/>
      <c r="J122" s="253"/>
      <c r="K122" s="3"/>
    </row>
    <row r="123" spans="2:33" x14ac:dyDescent="0.2">
      <c r="B123" s="3"/>
      <c r="C123" s="309"/>
      <c r="D123" s="323"/>
      <c r="E123" s="260"/>
      <c r="F123" s="261"/>
      <c r="G123" s="315"/>
      <c r="H123" s="299"/>
      <c r="I123" s="81"/>
      <c r="J123" s="253"/>
      <c r="K123" s="3"/>
    </row>
    <row r="124" spans="2:33" x14ac:dyDescent="0.2">
      <c r="B124" s="3"/>
      <c r="C124" s="309"/>
      <c r="D124" s="323"/>
      <c r="E124" s="260"/>
      <c r="F124" s="261"/>
      <c r="G124" s="315"/>
      <c r="H124" s="299"/>
      <c r="I124" s="81"/>
      <c r="J124" s="253"/>
      <c r="K124" s="3"/>
    </row>
    <row r="125" spans="2:33" x14ac:dyDescent="0.2">
      <c r="B125" s="3"/>
      <c r="C125" s="310"/>
      <c r="D125" s="323"/>
      <c r="E125" s="260"/>
      <c r="F125" s="261"/>
      <c r="G125" s="315"/>
      <c r="H125" s="299"/>
      <c r="I125" s="81"/>
      <c r="J125" s="253"/>
      <c r="K125" s="3"/>
    </row>
    <row r="126" spans="2:33" x14ac:dyDescent="0.2">
      <c r="B126" s="3"/>
      <c r="C126" s="310"/>
      <c r="D126" s="323"/>
      <c r="E126" s="260"/>
      <c r="F126" s="261"/>
      <c r="G126" s="315"/>
      <c r="H126" s="299"/>
      <c r="I126" s="81"/>
      <c r="J126" s="253"/>
      <c r="K126" s="3"/>
    </row>
    <row r="127" spans="2:33" x14ac:dyDescent="0.2">
      <c r="B127" s="3"/>
      <c r="C127" s="310"/>
      <c r="D127" s="323"/>
      <c r="E127" s="260"/>
      <c r="F127" s="261"/>
      <c r="G127" s="315"/>
      <c r="H127" s="299"/>
      <c r="I127" s="81"/>
      <c r="J127" s="253"/>
      <c r="K127" s="3"/>
    </row>
    <row r="128" spans="2:33" x14ac:dyDescent="0.2">
      <c r="B128" s="3"/>
      <c r="C128" s="310"/>
      <c r="D128" s="323"/>
      <c r="E128" s="260"/>
      <c r="F128" s="261"/>
      <c r="G128" s="315"/>
      <c r="H128" s="299"/>
      <c r="I128" s="81"/>
      <c r="J128" s="253"/>
      <c r="K128" s="3"/>
    </row>
    <row r="129" spans="2:11" x14ac:dyDescent="0.2">
      <c r="B129" s="3"/>
      <c r="C129" s="310"/>
      <c r="D129" s="323"/>
      <c r="E129" s="260"/>
      <c r="F129" s="261"/>
      <c r="G129" s="315"/>
      <c r="H129" s="299"/>
      <c r="I129" s="81"/>
      <c r="J129" s="253"/>
      <c r="K129" s="3"/>
    </row>
    <row r="130" spans="2:11" x14ac:dyDescent="0.2">
      <c r="B130" s="3"/>
      <c r="C130" s="310"/>
      <c r="D130" s="323"/>
      <c r="E130" s="260"/>
      <c r="F130" s="261"/>
      <c r="G130" s="315"/>
      <c r="H130" s="299"/>
      <c r="I130" s="81"/>
      <c r="J130" s="253"/>
      <c r="K130" s="3"/>
    </row>
    <row r="131" spans="2:11" x14ac:dyDescent="0.2">
      <c r="B131" s="3"/>
      <c r="C131" s="310"/>
      <c r="D131" s="323"/>
      <c r="E131" s="260"/>
      <c r="F131" s="261"/>
      <c r="G131" s="315"/>
      <c r="H131" s="299"/>
      <c r="I131" s="81"/>
      <c r="J131" s="253"/>
      <c r="K131" s="3"/>
    </row>
    <row r="132" spans="2:11" x14ac:dyDescent="0.2">
      <c r="B132" s="3"/>
      <c r="C132" s="310"/>
      <c r="D132" s="323"/>
      <c r="E132" s="260"/>
      <c r="F132" s="261"/>
      <c r="G132" s="315"/>
      <c r="H132" s="299"/>
      <c r="I132" s="81"/>
      <c r="J132" s="253"/>
      <c r="K132" s="3"/>
    </row>
    <row r="133" spans="2:11" x14ac:dyDescent="0.2">
      <c r="B133" s="3"/>
      <c r="C133" s="310"/>
      <c r="D133" s="323"/>
      <c r="E133" s="260"/>
      <c r="F133" s="261"/>
      <c r="G133" s="315"/>
      <c r="H133" s="299"/>
      <c r="I133" s="81"/>
      <c r="J133" s="253"/>
      <c r="K133" s="3"/>
    </row>
    <row r="134" spans="2:11" x14ac:dyDescent="0.2">
      <c r="B134" s="3"/>
      <c r="C134" s="310"/>
      <c r="D134" s="323"/>
      <c r="E134" s="260"/>
      <c r="F134" s="261"/>
      <c r="G134" s="315"/>
      <c r="H134" s="299"/>
      <c r="I134" s="81"/>
      <c r="J134" s="253"/>
      <c r="K134" s="3"/>
    </row>
    <row r="135" spans="2:11" x14ac:dyDescent="0.2">
      <c r="B135" s="3"/>
      <c r="C135" s="310"/>
      <c r="D135" s="323"/>
      <c r="E135" s="260"/>
      <c r="F135" s="261"/>
      <c r="G135" s="315"/>
      <c r="H135" s="299"/>
      <c r="I135" s="81"/>
      <c r="J135" s="253"/>
      <c r="K135" s="3"/>
    </row>
    <row r="136" spans="2:11" x14ac:dyDescent="0.2">
      <c r="B136" s="3"/>
      <c r="C136" s="310"/>
      <c r="D136" s="323"/>
      <c r="E136" s="260"/>
      <c r="F136" s="261"/>
      <c r="G136" s="315"/>
      <c r="H136" s="299"/>
      <c r="I136" s="81"/>
      <c r="J136" s="253"/>
      <c r="K136" s="3"/>
    </row>
    <row r="137" spans="2:11" x14ac:dyDescent="0.2">
      <c r="B137" s="3"/>
      <c r="C137" s="310"/>
      <c r="D137" s="323"/>
      <c r="E137" s="260"/>
      <c r="F137" s="261"/>
      <c r="G137" s="315"/>
      <c r="H137" s="299"/>
      <c r="I137" s="81"/>
      <c r="J137" s="253"/>
      <c r="K137" s="3"/>
    </row>
    <row r="138" spans="2:11" x14ac:dyDescent="0.2">
      <c r="B138" s="3"/>
      <c r="C138" s="310"/>
      <c r="D138" s="323"/>
      <c r="E138" s="260"/>
      <c r="F138" s="261"/>
      <c r="G138" s="315"/>
      <c r="H138" s="299"/>
      <c r="I138" s="81"/>
      <c r="J138" s="253"/>
      <c r="K138" s="3"/>
    </row>
    <row r="139" spans="2:11" x14ac:dyDescent="0.2">
      <c r="B139" s="3"/>
      <c r="C139" s="309"/>
      <c r="D139" s="323"/>
      <c r="E139" s="260"/>
      <c r="F139" s="261"/>
      <c r="G139" s="315"/>
      <c r="H139" s="299"/>
      <c r="I139" s="81"/>
      <c r="J139" s="253"/>
      <c r="K139" s="3"/>
    </row>
    <row r="140" spans="2:11" x14ac:dyDescent="0.2">
      <c r="B140" s="3"/>
      <c r="C140" s="310"/>
      <c r="D140" s="323"/>
      <c r="E140" s="260"/>
      <c r="F140" s="261"/>
      <c r="G140" s="315"/>
      <c r="H140" s="299"/>
      <c r="I140" s="81"/>
      <c r="J140" s="253"/>
      <c r="K140" s="3"/>
    </row>
    <row r="141" spans="2:11" x14ac:dyDescent="0.2">
      <c r="B141" s="3"/>
      <c r="C141" s="310"/>
      <c r="D141" s="323"/>
      <c r="E141" s="260"/>
      <c r="F141" s="261"/>
      <c r="G141" s="315"/>
      <c r="H141" s="299"/>
      <c r="I141" s="81"/>
      <c r="J141" s="253"/>
      <c r="K141" s="3"/>
    </row>
    <row r="142" spans="2:11" x14ac:dyDescent="0.2">
      <c r="B142" s="3"/>
      <c r="C142" s="310"/>
      <c r="D142" s="323"/>
      <c r="E142" s="260"/>
      <c r="F142" s="261"/>
      <c r="G142" s="315"/>
      <c r="H142" s="299"/>
      <c r="I142" s="81"/>
      <c r="J142" s="253"/>
      <c r="K142" s="3"/>
    </row>
    <row r="143" spans="2:11" x14ac:dyDescent="0.2">
      <c r="B143" s="3"/>
      <c r="C143" s="310"/>
      <c r="D143" s="323"/>
      <c r="E143" s="260"/>
      <c r="F143" s="261"/>
      <c r="G143" s="315"/>
      <c r="H143" s="299"/>
      <c r="I143" s="81"/>
      <c r="J143" s="253"/>
      <c r="K143" s="3"/>
    </row>
    <row r="144" spans="2:11" x14ac:dyDescent="0.2">
      <c r="B144" s="3"/>
      <c r="C144" s="310"/>
      <c r="D144" s="323"/>
      <c r="E144" s="260"/>
      <c r="F144" s="261"/>
      <c r="G144" s="315"/>
      <c r="H144" s="299"/>
      <c r="I144" s="81"/>
      <c r="J144" s="253"/>
      <c r="K144" s="3"/>
    </row>
    <row r="145" spans="2:11" x14ac:dyDescent="0.2">
      <c r="B145" s="3"/>
      <c r="C145" s="310"/>
      <c r="D145" s="323"/>
      <c r="E145" s="260"/>
      <c r="F145" s="261"/>
      <c r="G145" s="315"/>
      <c r="H145" s="299"/>
      <c r="I145" s="81"/>
      <c r="J145" s="253"/>
      <c r="K145" s="3"/>
    </row>
    <row r="146" spans="2:11" x14ac:dyDescent="0.2">
      <c r="B146" s="3"/>
      <c r="C146" s="310"/>
      <c r="D146" s="323"/>
      <c r="E146" s="260"/>
      <c r="F146" s="261"/>
      <c r="G146" s="315"/>
      <c r="H146" s="299"/>
      <c r="I146" s="81"/>
      <c r="J146" s="253"/>
      <c r="K146" s="3"/>
    </row>
    <row r="147" spans="2:11" x14ac:dyDescent="0.2">
      <c r="B147" s="3"/>
      <c r="C147" s="310"/>
      <c r="D147" s="323"/>
      <c r="E147" s="260"/>
      <c r="F147" s="261"/>
      <c r="G147" s="315"/>
      <c r="H147" s="299"/>
      <c r="I147" s="81"/>
      <c r="J147" s="253"/>
      <c r="K147" s="3"/>
    </row>
    <row r="148" spans="2:11" x14ac:dyDescent="0.2">
      <c r="B148" s="3"/>
      <c r="C148" s="310"/>
      <c r="D148" s="323"/>
      <c r="E148" s="260"/>
      <c r="F148" s="261"/>
      <c r="G148" s="315"/>
      <c r="H148" s="299"/>
      <c r="I148" s="81"/>
      <c r="J148" s="253"/>
      <c r="K148" s="3"/>
    </row>
    <row r="149" spans="2:11" x14ac:dyDescent="0.2">
      <c r="B149" s="3"/>
      <c r="C149" s="310"/>
      <c r="D149" s="323"/>
      <c r="E149" s="260"/>
      <c r="F149" s="261"/>
      <c r="G149" s="315"/>
      <c r="H149" s="299"/>
      <c r="I149" s="81"/>
      <c r="J149" s="253"/>
      <c r="K149" s="3"/>
    </row>
    <row r="150" spans="2:11" x14ac:dyDescent="0.2">
      <c r="B150" s="3"/>
      <c r="C150" s="310"/>
      <c r="D150" s="323"/>
      <c r="E150" s="260"/>
      <c r="F150" s="261"/>
      <c r="G150" s="315"/>
      <c r="H150" s="299"/>
      <c r="I150" s="81"/>
      <c r="J150" s="253"/>
      <c r="K150" s="3"/>
    </row>
    <row r="151" spans="2:11" x14ac:dyDescent="0.2">
      <c r="B151" s="3"/>
      <c r="C151" s="310"/>
      <c r="D151" s="323"/>
      <c r="E151" s="260"/>
      <c r="F151" s="261"/>
      <c r="G151" s="315"/>
      <c r="H151" s="299"/>
      <c r="I151" s="81"/>
      <c r="J151" s="253"/>
      <c r="K151" s="3"/>
    </row>
    <row r="152" spans="2:11" x14ac:dyDescent="0.2">
      <c r="B152" s="3"/>
      <c r="C152" s="310"/>
      <c r="D152" s="323"/>
      <c r="E152" s="260"/>
      <c r="F152" s="261"/>
      <c r="G152" s="315"/>
      <c r="H152" s="299"/>
      <c r="I152" s="81"/>
      <c r="J152" s="253"/>
      <c r="K152" s="3"/>
    </row>
    <row r="153" spans="2:11" x14ac:dyDescent="0.2">
      <c r="B153" s="3"/>
      <c r="C153" s="310"/>
      <c r="D153" s="323"/>
      <c r="E153" s="260"/>
      <c r="F153" s="261"/>
      <c r="G153" s="315"/>
      <c r="H153" s="299"/>
      <c r="I153" s="81"/>
      <c r="J153" s="253"/>
      <c r="K153" s="3"/>
    </row>
    <row r="154" spans="2:11" x14ac:dyDescent="0.2">
      <c r="B154" s="3"/>
      <c r="C154" s="310"/>
      <c r="D154" s="323"/>
      <c r="E154" s="260"/>
      <c r="F154" s="261"/>
      <c r="G154" s="315"/>
      <c r="H154" s="299"/>
      <c r="I154" s="81"/>
      <c r="J154" s="253"/>
      <c r="K154" s="3"/>
    </row>
    <row r="155" spans="2:11" x14ac:dyDescent="0.2">
      <c r="B155" s="3"/>
      <c r="C155" s="310"/>
      <c r="D155" s="323"/>
      <c r="E155" s="260"/>
      <c r="F155" s="261"/>
      <c r="G155" s="315"/>
      <c r="H155" s="299"/>
      <c r="I155" s="81"/>
      <c r="J155" s="253"/>
      <c r="K155" s="3"/>
    </row>
    <row r="156" spans="2:11" x14ac:dyDescent="0.2">
      <c r="B156" s="3"/>
      <c r="C156" s="310"/>
      <c r="D156" s="323"/>
      <c r="E156" s="260"/>
      <c r="F156" s="261"/>
      <c r="G156" s="315"/>
      <c r="H156" s="299"/>
      <c r="I156" s="81"/>
      <c r="J156" s="253"/>
      <c r="K156" s="3"/>
    </row>
    <row r="157" spans="2:11" x14ac:dyDescent="0.2">
      <c r="B157" s="3"/>
      <c r="C157" s="310"/>
      <c r="D157" s="323"/>
      <c r="E157" s="260"/>
      <c r="F157" s="261"/>
      <c r="G157" s="315"/>
      <c r="H157" s="299"/>
      <c r="I157" s="81"/>
      <c r="J157" s="253"/>
      <c r="K157" s="3"/>
    </row>
    <row r="158" spans="2:11" x14ac:dyDescent="0.2">
      <c r="B158" s="3"/>
      <c r="C158" s="310"/>
      <c r="D158" s="323"/>
      <c r="E158" s="260"/>
      <c r="F158" s="261"/>
      <c r="G158" s="315"/>
      <c r="H158" s="299"/>
      <c r="I158" s="81"/>
      <c r="J158" s="253"/>
      <c r="K158" s="3"/>
    </row>
    <row r="159" spans="2:11" x14ac:dyDescent="0.2">
      <c r="B159" s="3"/>
      <c r="C159" s="310"/>
      <c r="D159" s="323"/>
      <c r="E159" s="260"/>
      <c r="F159" s="261"/>
      <c r="G159" s="315"/>
      <c r="H159" s="299"/>
      <c r="I159" s="81"/>
      <c r="J159" s="253"/>
      <c r="K159" s="3"/>
    </row>
    <row r="160" spans="2:11" x14ac:dyDescent="0.2">
      <c r="B160" s="3"/>
      <c r="C160" s="310"/>
      <c r="D160" s="323"/>
      <c r="E160" s="260"/>
      <c r="F160" s="261"/>
      <c r="G160" s="315"/>
      <c r="H160" s="299"/>
      <c r="I160" s="81"/>
      <c r="J160" s="253"/>
      <c r="K160" s="3"/>
    </row>
    <row r="161" spans="2:11" x14ac:dyDescent="0.2">
      <c r="B161" s="3"/>
      <c r="C161" s="310"/>
      <c r="D161" s="323"/>
      <c r="E161" s="260"/>
      <c r="F161" s="261"/>
      <c r="G161" s="315"/>
      <c r="H161" s="299"/>
      <c r="I161" s="81"/>
      <c r="J161" s="253"/>
      <c r="K161" s="3"/>
    </row>
    <row r="162" spans="2:11" x14ac:dyDescent="0.2">
      <c r="B162" s="3"/>
      <c r="C162" s="310"/>
      <c r="D162" s="323"/>
      <c r="E162" s="260"/>
      <c r="F162" s="261"/>
      <c r="G162" s="315"/>
      <c r="H162" s="299"/>
      <c r="I162" s="81"/>
      <c r="J162" s="253"/>
      <c r="K162" s="3"/>
    </row>
    <row r="163" spans="2:11" x14ac:dyDescent="0.2">
      <c r="B163" s="3"/>
      <c r="C163" s="310"/>
      <c r="D163" s="323"/>
      <c r="E163" s="260"/>
      <c r="F163" s="261"/>
      <c r="G163" s="315"/>
      <c r="H163" s="299"/>
      <c r="I163" s="81"/>
      <c r="J163" s="253"/>
      <c r="K163" s="3"/>
    </row>
    <row r="164" spans="2:11" x14ac:dyDescent="0.2">
      <c r="B164" s="3"/>
      <c r="C164" s="310"/>
      <c r="D164" s="323"/>
      <c r="E164" s="260"/>
      <c r="F164" s="261"/>
      <c r="G164" s="315"/>
      <c r="H164" s="299"/>
      <c r="I164" s="81"/>
      <c r="J164" s="253"/>
      <c r="K164" s="3"/>
    </row>
    <row r="165" spans="2:11" x14ac:dyDescent="0.2">
      <c r="B165" s="3"/>
      <c r="C165" s="310"/>
      <c r="D165" s="323"/>
      <c r="E165" s="260"/>
      <c r="F165" s="261"/>
      <c r="G165" s="315"/>
      <c r="H165" s="299"/>
      <c r="I165" s="81"/>
      <c r="J165" s="253"/>
      <c r="K165" s="3"/>
    </row>
    <row r="166" spans="2:11" x14ac:dyDescent="0.2">
      <c r="B166" s="3"/>
      <c r="C166" s="310"/>
      <c r="D166" s="323"/>
      <c r="E166" s="260"/>
      <c r="F166" s="261"/>
      <c r="G166" s="315"/>
      <c r="H166" s="299"/>
      <c r="I166" s="81"/>
      <c r="J166" s="253"/>
      <c r="K166" s="3"/>
    </row>
    <row r="167" spans="2:11" x14ac:dyDescent="0.2">
      <c r="B167" s="3"/>
      <c r="C167" s="310"/>
      <c r="D167" s="323"/>
      <c r="E167" s="260"/>
      <c r="F167" s="261"/>
      <c r="G167" s="315"/>
      <c r="H167" s="299"/>
      <c r="I167" s="81"/>
      <c r="J167" s="253"/>
      <c r="K167" s="3"/>
    </row>
    <row r="168" spans="2:11" x14ac:dyDescent="0.2">
      <c r="B168" s="3"/>
      <c r="C168" s="310"/>
      <c r="D168" s="323"/>
      <c r="E168" s="260"/>
      <c r="F168" s="261"/>
      <c r="G168" s="315"/>
      <c r="H168" s="299"/>
      <c r="I168" s="81"/>
      <c r="J168" s="253"/>
      <c r="K168" s="3"/>
    </row>
    <row r="169" spans="2:11" x14ac:dyDescent="0.2">
      <c r="B169" s="3"/>
      <c r="C169" s="310"/>
      <c r="D169" s="323"/>
      <c r="E169" s="260"/>
      <c r="F169" s="261"/>
      <c r="G169" s="315"/>
      <c r="H169" s="299"/>
      <c r="I169" s="81"/>
      <c r="J169" s="253"/>
      <c r="K169" s="3"/>
    </row>
    <row r="170" spans="2:11" x14ac:dyDescent="0.2">
      <c r="B170" s="3"/>
      <c r="C170" s="310"/>
      <c r="D170" s="323"/>
      <c r="E170" s="260"/>
      <c r="F170" s="261"/>
      <c r="G170" s="315"/>
      <c r="H170" s="299"/>
      <c r="I170" s="81"/>
      <c r="J170" s="253"/>
      <c r="K170" s="3"/>
    </row>
    <row r="171" spans="2:11" x14ac:dyDescent="0.2">
      <c r="B171" s="3"/>
      <c r="C171" s="310"/>
      <c r="D171" s="323"/>
      <c r="E171" s="260"/>
      <c r="F171" s="261"/>
      <c r="G171" s="315"/>
      <c r="H171" s="299"/>
      <c r="I171" s="81"/>
      <c r="J171" s="253"/>
      <c r="K171" s="3"/>
    </row>
    <row r="172" spans="2:11" x14ac:dyDescent="0.2">
      <c r="B172" s="3"/>
      <c r="C172" s="310"/>
      <c r="D172" s="323"/>
      <c r="E172" s="260"/>
      <c r="F172" s="261"/>
      <c r="G172" s="315"/>
      <c r="H172" s="299"/>
      <c r="I172" s="81"/>
      <c r="J172" s="253"/>
      <c r="K172" s="3"/>
    </row>
    <row r="173" spans="2:11" x14ac:dyDescent="0.2">
      <c r="B173" s="3"/>
      <c r="C173" s="310"/>
      <c r="D173" s="323"/>
      <c r="E173" s="260"/>
      <c r="F173" s="261"/>
      <c r="G173" s="315"/>
      <c r="H173" s="299"/>
      <c r="I173" s="81"/>
      <c r="J173" s="253"/>
      <c r="K173" s="3"/>
    </row>
    <row r="174" spans="2:11" x14ac:dyDescent="0.2">
      <c r="B174" s="3"/>
      <c r="C174" s="310"/>
      <c r="D174" s="323"/>
      <c r="E174" s="260"/>
      <c r="F174" s="261"/>
      <c r="G174" s="315"/>
      <c r="H174" s="299"/>
      <c r="I174" s="81"/>
      <c r="J174" s="253"/>
      <c r="K174" s="3"/>
    </row>
    <row r="175" spans="2:11" x14ac:dyDescent="0.2">
      <c r="B175" s="3"/>
      <c r="C175" s="310"/>
      <c r="D175" s="323"/>
      <c r="E175" s="260"/>
      <c r="F175" s="261"/>
      <c r="G175" s="315"/>
      <c r="H175" s="299"/>
      <c r="I175" s="81"/>
      <c r="J175" s="253"/>
      <c r="K175" s="3"/>
    </row>
    <row r="176" spans="2:11" x14ac:dyDescent="0.2">
      <c r="B176" s="3"/>
      <c r="C176" s="310"/>
      <c r="D176" s="323"/>
      <c r="E176" s="260"/>
      <c r="F176" s="261"/>
      <c r="G176" s="315"/>
      <c r="H176" s="299"/>
      <c r="I176" s="81"/>
      <c r="J176" s="253"/>
      <c r="K176" s="3"/>
    </row>
    <row r="177" spans="2:11" x14ac:dyDescent="0.2">
      <c r="B177" s="3"/>
      <c r="C177" s="310"/>
      <c r="D177" s="323"/>
      <c r="E177" s="260"/>
      <c r="F177" s="261"/>
      <c r="G177" s="315"/>
      <c r="H177" s="299"/>
      <c r="I177" s="81"/>
      <c r="J177" s="253"/>
      <c r="K177" s="3"/>
    </row>
    <row r="178" spans="2:11" x14ac:dyDescent="0.2">
      <c r="B178" s="3"/>
      <c r="C178" s="310"/>
      <c r="D178" s="323"/>
      <c r="E178" s="260"/>
      <c r="F178" s="261"/>
      <c r="G178" s="315"/>
      <c r="H178" s="299"/>
      <c r="I178" s="81"/>
      <c r="J178" s="253"/>
      <c r="K178" s="3"/>
    </row>
    <row r="179" spans="2:11" x14ac:dyDescent="0.2">
      <c r="B179" s="3"/>
      <c r="C179" s="310"/>
      <c r="D179" s="323"/>
      <c r="E179" s="260"/>
      <c r="F179" s="261"/>
      <c r="G179" s="315"/>
      <c r="H179" s="299"/>
      <c r="I179" s="81"/>
      <c r="J179" s="253"/>
      <c r="K179" s="3"/>
    </row>
    <row r="180" spans="2:11" x14ac:dyDescent="0.2">
      <c r="B180" s="3"/>
      <c r="C180" s="310"/>
      <c r="D180" s="323"/>
      <c r="E180" s="260"/>
      <c r="F180" s="261"/>
      <c r="G180" s="315"/>
      <c r="H180" s="299"/>
      <c r="I180" s="81"/>
      <c r="J180" s="253"/>
      <c r="K180" s="3"/>
    </row>
    <row r="181" spans="2:11" x14ac:dyDescent="0.2">
      <c r="B181" s="3"/>
      <c r="C181" s="310"/>
      <c r="D181" s="323"/>
      <c r="E181" s="260"/>
      <c r="F181" s="261"/>
      <c r="G181" s="315"/>
      <c r="H181" s="299"/>
      <c r="I181" s="81"/>
      <c r="J181" s="253"/>
      <c r="K181" s="3"/>
    </row>
    <row r="182" spans="2:11" x14ac:dyDescent="0.2">
      <c r="B182" s="3"/>
      <c r="C182" s="310"/>
      <c r="D182" s="323"/>
      <c r="E182" s="260"/>
      <c r="F182" s="261"/>
      <c r="G182" s="315"/>
      <c r="H182" s="299"/>
      <c r="I182" s="81"/>
      <c r="J182" s="253"/>
      <c r="K182" s="3"/>
    </row>
    <row r="183" spans="2:11" x14ac:dyDescent="0.2">
      <c r="B183" s="3"/>
      <c r="C183" s="310"/>
      <c r="D183" s="323"/>
      <c r="E183" s="260"/>
      <c r="F183" s="261"/>
      <c r="G183" s="315"/>
      <c r="H183" s="299"/>
      <c r="I183" s="81"/>
      <c r="J183" s="253"/>
      <c r="K183" s="3"/>
    </row>
    <row r="184" spans="2:11" x14ac:dyDescent="0.2">
      <c r="B184" s="3"/>
      <c r="C184" s="310"/>
      <c r="D184" s="323"/>
      <c r="E184" s="260"/>
      <c r="F184" s="261"/>
      <c r="G184" s="315"/>
      <c r="H184" s="299"/>
      <c r="I184" s="81"/>
      <c r="J184" s="253"/>
      <c r="K184" s="3"/>
    </row>
    <row r="185" spans="2:11" x14ac:dyDescent="0.2">
      <c r="B185" s="3"/>
      <c r="C185" s="310"/>
      <c r="D185" s="323"/>
      <c r="E185" s="260"/>
      <c r="F185" s="261"/>
      <c r="G185" s="315"/>
      <c r="H185" s="299"/>
      <c r="I185" s="81"/>
      <c r="J185" s="253"/>
      <c r="K185" s="3"/>
    </row>
    <row r="186" spans="2:11" x14ac:dyDescent="0.2">
      <c r="B186" s="3"/>
      <c r="C186" s="310"/>
      <c r="D186" s="323"/>
      <c r="E186" s="260"/>
      <c r="F186" s="261"/>
      <c r="G186" s="315"/>
      <c r="H186" s="299"/>
      <c r="I186" s="81"/>
      <c r="J186" s="253"/>
      <c r="K186" s="3"/>
    </row>
    <row r="187" spans="2:11" x14ac:dyDescent="0.2">
      <c r="B187" s="3"/>
      <c r="C187" s="310"/>
      <c r="D187" s="323"/>
      <c r="E187" s="260"/>
      <c r="F187" s="261"/>
      <c r="G187" s="315"/>
      <c r="H187" s="299"/>
      <c r="I187" s="81"/>
      <c r="J187" s="253"/>
      <c r="K187" s="3"/>
    </row>
    <row r="188" spans="2:11" x14ac:dyDescent="0.2">
      <c r="B188" s="3"/>
      <c r="C188" s="310"/>
      <c r="D188" s="323"/>
      <c r="E188" s="260"/>
      <c r="F188" s="261"/>
      <c r="G188" s="315"/>
      <c r="H188" s="299"/>
      <c r="I188" s="81"/>
      <c r="J188" s="253"/>
      <c r="K188" s="3"/>
    </row>
    <row r="189" spans="2:11" x14ac:dyDescent="0.2">
      <c r="B189" s="3"/>
      <c r="C189" s="310"/>
      <c r="D189" s="323"/>
      <c r="E189" s="260"/>
      <c r="F189" s="261"/>
      <c r="G189" s="315"/>
      <c r="H189" s="299"/>
      <c r="I189" s="81"/>
      <c r="J189" s="253"/>
      <c r="K189" s="3"/>
    </row>
    <row r="190" spans="2:11" x14ac:dyDescent="0.2">
      <c r="B190" s="3"/>
      <c r="C190" s="310"/>
      <c r="D190" s="323"/>
      <c r="E190" s="260"/>
      <c r="F190" s="261"/>
      <c r="G190" s="315"/>
      <c r="H190" s="299"/>
      <c r="I190" s="81"/>
      <c r="J190" s="253"/>
      <c r="K190" s="3"/>
    </row>
    <row r="191" spans="2:11" x14ac:dyDescent="0.2">
      <c r="B191" s="3"/>
      <c r="C191" s="310"/>
      <c r="D191" s="323"/>
      <c r="E191" s="260"/>
      <c r="F191" s="261"/>
      <c r="G191" s="315"/>
      <c r="H191" s="299"/>
      <c r="I191" s="81"/>
      <c r="J191" s="253"/>
      <c r="K191" s="3"/>
    </row>
    <row r="192" spans="2:11" x14ac:dyDescent="0.2">
      <c r="B192" s="3"/>
      <c r="C192" s="310"/>
      <c r="D192" s="323"/>
      <c r="E192" s="260"/>
      <c r="F192" s="261"/>
      <c r="G192" s="315"/>
      <c r="H192" s="299"/>
      <c r="I192" s="81"/>
      <c r="J192" s="253"/>
      <c r="K192" s="3"/>
    </row>
    <row r="193" spans="2:11" x14ac:dyDescent="0.2">
      <c r="B193" s="3"/>
      <c r="C193" s="310"/>
      <c r="D193" s="323"/>
      <c r="E193" s="260"/>
      <c r="F193" s="261"/>
      <c r="G193" s="315"/>
      <c r="H193" s="299"/>
      <c r="I193" s="81"/>
      <c r="J193" s="253"/>
      <c r="K193" s="3"/>
    </row>
    <row r="194" spans="2:11" x14ac:dyDescent="0.2">
      <c r="B194" s="3"/>
      <c r="C194" s="310"/>
      <c r="D194" s="323"/>
      <c r="E194" s="260"/>
      <c r="F194" s="261"/>
      <c r="G194" s="315"/>
      <c r="H194" s="299"/>
      <c r="I194" s="81"/>
      <c r="J194" s="253"/>
      <c r="K194" s="3"/>
    </row>
    <row r="195" spans="2:11" x14ac:dyDescent="0.2">
      <c r="B195" s="3"/>
      <c r="C195" s="310"/>
      <c r="D195" s="323"/>
      <c r="E195" s="260"/>
      <c r="F195" s="261"/>
      <c r="G195" s="315"/>
      <c r="H195" s="299"/>
      <c r="I195" s="81"/>
      <c r="J195" s="253"/>
      <c r="K195" s="3"/>
    </row>
    <row r="196" spans="2:11" x14ac:dyDescent="0.2">
      <c r="B196" s="3"/>
      <c r="C196" s="310"/>
      <c r="D196" s="323"/>
      <c r="E196" s="260"/>
      <c r="F196" s="261"/>
      <c r="G196" s="315"/>
      <c r="H196" s="299"/>
      <c r="I196" s="81"/>
      <c r="J196" s="253"/>
      <c r="K196" s="3"/>
    </row>
    <row r="197" spans="2:11" x14ac:dyDescent="0.2">
      <c r="B197" s="3"/>
      <c r="C197" s="310"/>
      <c r="D197" s="323"/>
      <c r="E197" s="260"/>
      <c r="F197" s="261"/>
      <c r="G197" s="315"/>
      <c r="H197" s="299"/>
      <c r="I197" s="81"/>
      <c r="J197" s="253"/>
      <c r="K197" s="3"/>
    </row>
    <row r="198" spans="2:11" x14ac:dyDescent="0.2">
      <c r="B198" s="3"/>
      <c r="C198" s="310"/>
      <c r="D198" s="323"/>
      <c r="E198" s="260"/>
      <c r="F198" s="261"/>
      <c r="G198" s="315"/>
      <c r="H198" s="299"/>
      <c r="I198" s="81"/>
      <c r="J198" s="253"/>
      <c r="K198" s="3"/>
    </row>
    <row r="199" spans="2:11" x14ac:dyDescent="0.2">
      <c r="B199" s="3"/>
      <c r="C199" s="310"/>
      <c r="D199" s="323"/>
      <c r="E199" s="260"/>
      <c r="F199" s="261"/>
      <c r="G199" s="315"/>
      <c r="H199" s="299"/>
      <c r="I199" s="81"/>
      <c r="J199" s="253"/>
      <c r="K199" s="3"/>
    </row>
    <row r="200" spans="2:11" x14ac:dyDescent="0.2">
      <c r="B200" s="3"/>
      <c r="C200" s="310"/>
      <c r="D200" s="323"/>
      <c r="E200" s="260"/>
      <c r="F200" s="261"/>
      <c r="G200" s="315"/>
      <c r="H200" s="299"/>
      <c r="I200" s="81"/>
      <c r="J200" s="253"/>
      <c r="K200" s="3"/>
    </row>
    <row r="201" spans="2:11" x14ac:dyDescent="0.2">
      <c r="B201" s="3"/>
      <c r="C201" s="310"/>
      <c r="D201" s="323"/>
      <c r="E201" s="260"/>
      <c r="F201" s="261"/>
      <c r="G201" s="315"/>
      <c r="H201" s="299"/>
      <c r="I201" s="81"/>
      <c r="J201" s="253"/>
      <c r="K201" s="3"/>
    </row>
    <row r="202" spans="2:11" x14ac:dyDescent="0.2">
      <c r="B202" s="3"/>
      <c r="C202" s="310"/>
      <c r="D202" s="323"/>
      <c r="E202" s="260"/>
      <c r="F202" s="261"/>
      <c r="G202" s="315"/>
      <c r="H202" s="299"/>
      <c r="I202" s="81"/>
      <c r="J202" s="253"/>
      <c r="K202" s="3"/>
    </row>
    <row r="203" spans="2:11" x14ac:dyDescent="0.2">
      <c r="B203" s="3"/>
      <c r="C203" s="310"/>
      <c r="D203" s="323"/>
      <c r="E203" s="260"/>
      <c r="F203" s="261"/>
      <c r="G203" s="315"/>
      <c r="H203" s="299"/>
      <c r="I203" s="81"/>
      <c r="J203" s="253"/>
      <c r="K203" s="3"/>
    </row>
    <row r="204" spans="2:11" x14ac:dyDescent="0.2">
      <c r="B204" s="3"/>
      <c r="C204" s="310"/>
      <c r="D204" s="323"/>
      <c r="E204" s="260"/>
      <c r="F204" s="261"/>
      <c r="G204" s="315"/>
      <c r="H204" s="299"/>
      <c r="I204" s="81"/>
      <c r="J204" s="253"/>
      <c r="K204" s="3"/>
    </row>
    <row r="205" spans="2:11" x14ac:dyDescent="0.2">
      <c r="B205" s="3"/>
      <c r="C205" s="310"/>
      <c r="D205" s="323"/>
      <c r="E205" s="260"/>
      <c r="F205" s="261"/>
      <c r="G205" s="315"/>
      <c r="H205" s="299"/>
      <c r="I205" s="81"/>
      <c r="J205" s="253"/>
      <c r="K205" s="3"/>
    </row>
    <row r="206" spans="2:11" x14ac:dyDescent="0.2">
      <c r="B206" s="3"/>
      <c r="C206" s="310"/>
      <c r="D206" s="323"/>
      <c r="E206" s="260"/>
      <c r="F206" s="261"/>
      <c r="G206" s="315"/>
      <c r="H206" s="299"/>
      <c r="I206" s="81"/>
      <c r="J206" s="253"/>
      <c r="K206" s="3"/>
    </row>
    <row r="207" spans="2:11" x14ac:dyDescent="0.2">
      <c r="B207" s="3"/>
      <c r="C207" s="310"/>
      <c r="D207" s="323"/>
      <c r="E207" s="260"/>
      <c r="F207" s="261"/>
      <c r="G207" s="315"/>
      <c r="H207" s="299"/>
      <c r="I207" s="81"/>
      <c r="J207" s="253"/>
      <c r="K207" s="3"/>
    </row>
    <row r="208" spans="2:11" x14ac:dyDescent="0.2">
      <c r="B208" s="3"/>
      <c r="C208" s="310"/>
      <c r="D208" s="323"/>
      <c r="E208" s="260"/>
      <c r="F208" s="261"/>
      <c r="G208" s="315"/>
      <c r="H208" s="299"/>
      <c r="I208" s="81"/>
      <c r="J208" s="253"/>
      <c r="K208" s="3"/>
    </row>
    <row r="209" spans="2:11" x14ac:dyDescent="0.2">
      <c r="B209" s="3"/>
      <c r="C209" s="310"/>
      <c r="D209" s="323"/>
      <c r="E209" s="260"/>
      <c r="F209" s="261"/>
      <c r="G209" s="315"/>
      <c r="H209" s="299"/>
      <c r="I209" s="81"/>
      <c r="J209" s="253"/>
      <c r="K209" s="3"/>
    </row>
    <row r="210" spans="2:11" x14ac:dyDescent="0.2">
      <c r="B210" s="3"/>
      <c r="C210" s="310"/>
      <c r="D210" s="323"/>
      <c r="E210" s="260"/>
      <c r="F210" s="261"/>
      <c r="G210" s="315"/>
      <c r="H210" s="299"/>
      <c r="I210" s="81"/>
      <c r="J210" s="253"/>
      <c r="K210" s="3"/>
    </row>
    <row r="211" spans="2:11" x14ac:dyDescent="0.2">
      <c r="B211" s="3"/>
      <c r="C211" s="310"/>
      <c r="D211" s="323"/>
      <c r="E211" s="260"/>
      <c r="F211" s="261"/>
      <c r="G211" s="315"/>
      <c r="H211" s="299"/>
      <c r="I211" s="81"/>
      <c r="J211" s="253"/>
      <c r="K211" s="3"/>
    </row>
    <row r="212" spans="2:11" x14ac:dyDescent="0.2">
      <c r="B212" s="3"/>
      <c r="C212" s="310"/>
      <c r="D212" s="323"/>
      <c r="E212" s="260"/>
      <c r="F212" s="261"/>
      <c r="G212" s="315"/>
      <c r="H212" s="299"/>
      <c r="I212" s="81"/>
      <c r="J212" s="253"/>
      <c r="K212" s="3"/>
    </row>
    <row r="213" spans="2:11" x14ac:dyDescent="0.2">
      <c r="B213" s="3"/>
      <c r="C213" s="310"/>
      <c r="D213" s="323"/>
      <c r="E213" s="260"/>
      <c r="F213" s="261"/>
      <c r="G213" s="315"/>
      <c r="H213" s="299"/>
      <c r="I213" s="81"/>
      <c r="J213" s="253"/>
      <c r="K213" s="3"/>
    </row>
    <row r="214" spans="2:11" x14ac:dyDescent="0.2">
      <c r="B214" s="3"/>
      <c r="C214" s="310"/>
      <c r="D214" s="323"/>
      <c r="E214" s="260"/>
      <c r="F214" s="261"/>
      <c r="G214" s="315"/>
      <c r="H214" s="299"/>
      <c r="I214" s="81"/>
      <c r="J214" s="253"/>
      <c r="K214" s="3"/>
    </row>
    <row r="215" spans="2:11" x14ac:dyDescent="0.2">
      <c r="B215" s="3"/>
      <c r="C215" s="310"/>
      <c r="D215" s="323"/>
      <c r="E215" s="260"/>
      <c r="F215" s="261"/>
      <c r="G215" s="315"/>
      <c r="H215" s="299"/>
      <c r="I215" s="81"/>
      <c r="J215" s="253"/>
      <c r="K215" s="3"/>
    </row>
    <row r="216" spans="2:11" x14ac:dyDescent="0.2">
      <c r="B216" s="3"/>
      <c r="C216" s="310"/>
      <c r="D216" s="323"/>
      <c r="E216" s="260"/>
      <c r="F216" s="261"/>
      <c r="G216" s="315"/>
      <c r="H216" s="299"/>
      <c r="I216" s="81"/>
      <c r="J216" s="253"/>
      <c r="K216" s="3"/>
    </row>
    <row r="217" spans="2:11" x14ac:dyDescent="0.2">
      <c r="B217" s="3"/>
      <c r="C217" s="310"/>
      <c r="D217" s="323"/>
      <c r="E217" s="260"/>
      <c r="F217" s="261"/>
      <c r="G217" s="315"/>
      <c r="H217" s="299"/>
      <c r="I217" s="81"/>
      <c r="J217" s="253"/>
      <c r="K217" s="3"/>
    </row>
    <row r="218" spans="2:11" x14ac:dyDescent="0.2">
      <c r="B218" s="3"/>
      <c r="C218" s="310"/>
      <c r="D218" s="323"/>
      <c r="E218" s="260"/>
      <c r="F218" s="261"/>
      <c r="G218" s="315"/>
      <c r="H218" s="299"/>
      <c r="I218" s="81"/>
      <c r="J218" s="253"/>
      <c r="K218" s="3"/>
    </row>
    <row r="219" spans="2:11" x14ac:dyDescent="0.2">
      <c r="B219" s="3"/>
      <c r="C219" s="310"/>
      <c r="D219" s="323"/>
      <c r="E219" s="260"/>
      <c r="F219" s="261"/>
      <c r="G219" s="315"/>
      <c r="H219" s="299"/>
      <c r="I219" s="81"/>
      <c r="J219" s="253"/>
      <c r="K219" s="3"/>
    </row>
    <row r="220" spans="2:11" x14ac:dyDescent="0.2">
      <c r="B220" s="3"/>
      <c r="C220" s="310"/>
      <c r="D220" s="323"/>
      <c r="E220" s="260"/>
      <c r="F220" s="261"/>
      <c r="G220" s="315"/>
      <c r="H220" s="299"/>
      <c r="I220" s="81"/>
      <c r="J220" s="253"/>
      <c r="K220" s="3"/>
    </row>
    <row r="221" spans="2:11" x14ac:dyDescent="0.2">
      <c r="B221" s="3"/>
      <c r="C221" s="310"/>
      <c r="D221" s="323"/>
      <c r="E221" s="260"/>
      <c r="F221" s="261"/>
      <c r="G221" s="315"/>
      <c r="H221" s="299"/>
      <c r="I221" s="81"/>
      <c r="J221" s="253"/>
      <c r="K221" s="3"/>
    </row>
    <row r="222" spans="2:11" x14ac:dyDescent="0.2">
      <c r="B222" s="3"/>
      <c r="C222" s="310"/>
      <c r="D222" s="323"/>
      <c r="E222" s="260"/>
      <c r="F222" s="261"/>
      <c r="G222" s="315"/>
      <c r="H222" s="299"/>
      <c r="I222" s="81"/>
      <c r="J222" s="253"/>
      <c r="K222" s="3"/>
    </row>
    <row r="223" spans="2:11" x14ac:dyDescent="0.2">
      <c r="B223" s="3"/>
      <c r="C223" s="310"/>
      <c r="D223" s="323"/>
      <c r="E223" s="260"/>
      <c r="F223" s="261"/>
      <c r="G223" s="315"/>
      <c r="H223" s="299"/>
      <c r="I223" s="81"/>
      <c r="J223" s="253"/>
      <c r="K223" s="3"/>
    </row>
    <row r="224" spans="2:11" x14ac:dyDescent="0.2">
      <c r="B224" s="3"/>
      <c r="C224" s="310"/>
      <c r="D224" s="323"/>
      <c r="E224" s="260"/>
      <c r="F224" s="261"/>
      <c r="G224" s="315"/>
      <c r="H224" s="299"/>
      <c r="I224" s="81"/>
      <c r="J224" s="253"/>
      <c r="K224" s="3"/>
    </row>
    <row r="225" spans="2:11" x14ac:dyDescent="0.2">
      <c r="B225" s="3"/>
      <c r="C225" s="310"/>
      <c r="D225" s="323"/>
      <c r="E225" s="260"/>
      <c r="F225" s="261"/>
      <c r="G225" s="315"/>
      <c r="H225" s="299"/>
      <c r="I225" s="81"/>
      <c r="J225" s="253"/>
      <c r="K225" s="3"/>
    </row>
    <row r="226" spans="2:11" x14ac:dyDescent="0.2">
      <c r="B226" s="3"/>
      <c r="C226" s="310"/>
      <c r="D226" s="323"/>
      <c r="E226" s="260"/>
      <c r="F226" s="261"/>
      <c r="G226" s="315"/>
      <c r="H226" s="299"/>
      <c r="I226" s="81"/>
      <c r="J226" s="253"/>
      <c r="K226" s="3"/>
    </row>
    <row r="227" spans="2:11" x14ac:dyDescent="0.2">
      <c r="B227" s="3"/>
      <c r="C227" s="310"/>
      <c r="D227" s="323"/>
      <c r="E227" s="260"/>
      <c r="F227" s="261"/>
      <c r="G227" s="315"/>
      <c r="H227" s="299"/>
      <c r="I227" s="81"/>
      <c r="J227" s="253"/>
      <c r="K227" s="3"/>
    </row>
    <row r="228" spans="2:11" x14ac:dyDescent="0.2">
      <c r="B228" s="3"/>
      <c r="C228" s="310"/>
      <c r="D228" s="323"/>
      <c r="E228" s="260"/>
      <c r="F228" s="261"/>
      <c r="G228" s="315"/>
      <c r="H228" s="299"/>
      <c r="I228" s="81"/>
      <c r="J228" s="253"/>
      <c r="K228" s="3"/>
    </row>
    <row r="229" spans="2:11" x14ac:dyDescent="0.2">
      <c r="B229" s="3"/>
      <c r="C229" s="310"/>
      <c r="D229" s="323"/>
      <c r="E229" s="260"/>
      <c r="F229" s="261"/>
      <c r="G229" s="315"/>
      <c r="H229" s="299"/>
      <c r="I229" s="81"/>
      <c r="J229" s="253"/>
      <c r="K229" s="3"/>
    </row>
    <row r="230" spans="2:11" x14ac:dyDescent="0.2">
      <c r="B230" s="3"/>
      <c r="C230" s="310"/>
      <c r="D230" s="323"/>
      <c r="E230" s="260"/>
      <c r="F230" s="261"/>
      <c r="G230" s="315"/>
      <c r="H230" s="299"/>
      <c r="I230" s="81"/>
      <c r="J230" s="253"/>
      <c r="K230" s="3"/>
    </row>
    <row r="231" spans="2:11" x14ac:dyDescent="0.2">
      <c r="B231" s="3"/>
      <c r="C231" s="310"/>
      <c r="D231" s="323"/>
      <c r="E231" s="260"/>
      <c r="F231" s="261"/>
      <c r="G231" s="315"/>
      <c r="H231" s="299"/>
      <c r="I231" s="81"/>
      <c r="J231" s="253"/>
      <c r="K231" s="3"/>
    </row>
    <row r="232" spans="2:11" x14ac:dyDescent="0.2">
      <c r="B232" s="3"/>
      <c r="C232" s="310"/>
      <c r="D232" s="323"/>
      <c r="E232" s="260"/>
      <c r="F232" s="261"/>
      <c r="G232" s="315"/>
      <c r="H232" s="299"/>
      <c r="I232" s="81"/>
      <c r="J232" s="253"/>
      <c r="K232" s="3"/>
    </row>
    <row r="233" spans="2:11" x14ac:dyDescent="0.2">
      <c r="B233" s="3"/>
      <c r="C233" s="310"/>
      <c r="D233" s="323"/>
      <c r="E233" s="260"/>
      <c r="F233" s="261"/>
      <c r="G233" s="315"/>
      <c r="H233" s="299"/>
      <c r="I233" s="81"/>
      <c r="J233" s="253"/>
      <c r="K233" s="3"/>
    </row>
    <row r="234" spans="2:11" x14ac:dyDescent="0.2">
      <c r="B234" s="3"/>
      <c r="C234" s="310"/>
      <c r="D234" s="323"/>
      <c r="E234" s="260"/>
      <c r="F234" s="261"/>
      <c r="G234" s="315"/>
      <c r="H234" s="299"/>
      <c r="I234" s="81"/>
      <c r="J234" s="253"/>
      <c r="K234" s="3"/>
    </row>
    <row r="235" spans="2:11" x14ac:dyDescent="0.2">
      <c r="B235" s="3"/>
      <c r="C235" s="310"/>
      <c r="D235" s="323"/>
      <c r="E235" s="260"/>
      <c r="F235" s="261"/>
      <c r="G235" s="315"/>
      <c r="H235" s="299"/>
      <c r="I235" s="81"/>
      <c r="J235" s="253"/>
      <c r="K235" s="3"/>
    </row>
    <row r="236" spans="2:11" x14ac:dyDescent="0.2">
      <c r="B236" s="3"/>
      <c r="C236" s="310"/>
      <c r="D236" s="323"/>
      <c r="E236" s="260"/>
      <c r="F236" s="261"/>
      <c r="G236" s="315"/>
      <c r="H236" s="299"/>
      <c r="I236" s="81"/>
      <c r="J236" s="253"/>
      <c r="K236" s="3"/>
    </row>
    <row r="237" spans="2:11" x14ac:dyDescent="0.2">
      <c r="B237" s="3"/>
      <c r="C237" s="310"/>
      <c r="D237" s="323"/>
      <c r="E237" s="260"/>
      <c r="F237" s="261"/>
      <c r="G237" s="315"/>
      <c r="H237" s="299"/>
      <c r="I237" s="81"/>
      <c r="J237" s="253"/>
      <c r="K237" s="3"/>
    </row>
    <row r="238" spans="2:11" x14ac:dyDescent="0.2">
      <c r="B238" s="3"/>
      <c r="C238" s="310"/>
      <c r="D238" s="323"/>
      <c r="E238" s="260"/>
      <c r="F238" s="261"/>
      <c r="G238" s="315"/>
      <c r="H238" s="299"/>
      <c r="I238" s="81"/>
      <c r="J238" s="253"/>
      <c r="K238" s="3"/>
    </row>
    <row r="239" spans="2:11" x14ac:dyDescent="0.2">
      <c r="B239" s="3"/>
      <c r="C239" s="310"/>
      <c r="D239" s="323"/>
      <c r="E239" s="260"/>
      <c r="F239" s="261"/>
      <c r="G239" s="315"/>
      <c r="H239" s="299"/>
      <c r="I239" s="81"/>
      <c r="J239" s="253"/>
      <c r="K239" s="3"/>
    </row>
    <row r="240" spans="2:11" x14ac:dyDescent="0.2">
      <c r="B240" s="3"/>
      <c r="C240" s="310"/>
      <c r="D240" s="323"/>
      <c r="E240" s="260"/>
      <c r="F240" s="261"/>
      <c r="G240" s="315"/>
      <c r="H240" s="299"/>
      <c r="I240" s="81"/>
      <c r="J240" s="253"/>
      <c r="K240" s="3"/>
    </row>
    <row r="241" spans="2:11" x14ac:dyDescent="0.2">
      <c r="B241" s="3"/>
      <c r="C241" s="310"/>
      <c r="D241" s="323"/>
      <c r="E241" s="260"/>
      <c r="F241" s="261"/>
      <c r="G241" s="315"/>
      <c r="H241" s="299"/>
      <c r="I241" s="81"/>
      <c r="J241" s="253"/>
      <c r="K241" s="3"/>
    </row>
    <row r="242" spans="2:11" x14ac:dyDescent="0.2">
      <c r="B242" s="3"/>
      <c r="C242" s="310"/>
      <c r="D242" s="323"/>
      <c r="E242" s="260"/>
      <c r="F242" s="261"/>
      <c r="G242" s="315"/>
      <c r="H242" s="299"/>
      <c r="I242" s="81"/>
      <c r="J242" s="253"/>
      <c r="K242" s="3"/>
    </row>
    <row r="243" spans="2:11" x14ac:dyDescent="0.2">
      <c r="B243" s="3"/>
      <c r="C243" s="310"/>
      <c r="D243" s="323"/>
      <c r="E243" s="260"/>
      <c r="F243" s="261"/>
      <c r="G243" s="315"/>
      <c r="H243" s="299"/>
      <c r="I243" s="81"/>
      <c r="J243" s="253"/>
      <c r="K243" s="3"/>
    </row>
    <row r="244" spans="2:11" x14ac:dyDescent="0.2">
      <c r="B244" s="3"/>
      <c r="C244" s="310"/>
      <c r="D244" s="323"/>
      <c r="E244" s="260"/>
      <c r="F244" s="261"/>
      <c r="G244" s="315"/>
      <c r="H244" s="299"/>
      <c r="I244" s="81"/>
      <c r="J244" s="253"/>
      <c r="K244" s="3"/>
    </row>
    <row r="245" spans="2:11" x14ac:dyDescent="0.2">
      <c r="B245" s="3"/>
      <c r="C245" s="310"/>
      <c r="D245" s="323"/>
      <c r="E245" s="260"/>
      <c r="F245" s="261"/>
      <c r="G245" s="315"/>
      <c r="H245" s="299"/>
      <c r="I245" s="81"/>
      <c r="J245" s="253"/>
      <c r="K245" s="3"/>
    </row>
    <row r="246" spans="2:11" x14ac:dyDescent="0.2">
      <c r="B246" s="3"/>
      <c r="C246" s="310"/>
      <c r="D246" s="323"/>
      <c r="E246" s="260"/>
      <c r="F246" s="261"/>
      <c r="G246" s="315"/>
      <c r="H246" s="299"/>
      <c r="I246" s="81"/>
      <c r="J246" s="253"/>
      <c r="K246" s="3"/>
    </row>
    <row r="247" spans="2:11" x14ac:dyDescent="0.2">
      <c r="B247" s="3"/>
      <c r="C247" s="310"/>
      <c r="D247" s="323"/>
      <c r="E247" s="260"/>
      <c r="F247" s="261"/>
      <c r="G247" s="315"/>
      <c r="H247" s="299"/>
      <c r="I247" s="81"/>
      <c r="J247" s="253"/>
      <c r="K247" s="3"/>
    </row>
    <row r="248" spans="2:11" x14ac:dyDescent="0.2">
      <c r="B248" s="3"/>
      <c r="C248" s="310"/>
      <c r="D248" s="323"/>
      <c r="E248" s="260"/>
      <c r="F248" s="261"/>
      <c r="G248" s="315"/>
      <c r="H248" s="299"/>
      <c r="I248" s="81"/>
      <c r="J248" s="253"/>
      <c r="K248" s="3"/>
    </row>
    <row r="249" spans="2:11" x14ac:dyDescent="0.2">
      <c r="B249" s="3"/>
      <c r="C249" s="310"/>
      <c r="D249" s="323"/>
      <c r="E249" s="260"/>
      <c r="F249" s="261"/>
      <c r="G249" s="315"/>
      <c r="H249" s="299"/>
      <c r="I249" s="81"/>
      <c r="J249" s="253"/>
      <c r="K249" s="3"/>
    </row>
    <row r="250" spans="2:11" x14ac:dyDescent="0.2">
      <c r="B250" s="3"/>
      <c r="C250" s="310"/>
      <c r="D250" s="323"/>
      <c r="E250" s="260"/>
      <c r="F250" s="261"/>
      <c r="G250" s="315"/>
      <c r="H250" s="299"/>
      <c r="I250" s="81"/>
      <c r="J250" s="253"/>
      <c r="K250" s="3"/>
    </row>
    <row r="251" spans="2:11" x14ac:dyDescent="0.2">
      <c r="B251" s="3"/>
      <c r="C251" s="310"/>
      <c r="D251" s="323"/>
      <c r="E251" s="260"/>
      <c r="F251" s="261"/>
      <c r="G251" s="315"/>
      <c r="H251" s="299"/>
      <c r="I251" s="81"/>
      <c r="J251" s="253"/>
      <c r="K251" s="3"/>
    </row>
    <row r="252" spans="2:11" x14ac:dyDescent="0.2">
      <c r="B252" s="3"/>
      <c r="C252" s="310"/>
      <c r="D252" s="323"/>
      <c r="E252" s="260"/>
      <c r="F252" s="261"/>
      <c r="G252" s="315"/>
      <c r="H252" s="299"/>
      <c r="I252" s="81"/>
      <c r="J252" s="253"/>
      <c r="K252" s="3"/>
    </row>
    <row r="253" spans="2:11" x14ac:dyDescent="0.2">
      <c r="B253" s="3"/>
      <c r="C253" s="310"/>
      <c r="D253" s="323"/>
      <c r="E253" s="260"/>
      <c r="F253" s="261"/>
      <c r="G253" s="315"/>
      <c r="H253" s="299"/>
      <c r="I253" s="81"/>
      <c r="J253" s="253"/>
      <c r="K253" s="3"/>
    </row>
    <row r="254" spans="2:11" x14ac:dyDescent="0.2">
      <c r="B254" s="3"/>
      <c r="C254" s="310"/>
      <c r="D254" s="323"/>
      <c r="E254" s="260"/>
      <c r="F254" s="261"/>
      <c r="G254" s="315"/>
      <c r="H254" s="299"/>
      <c r="I254" s="81"/>
      <c r="J254" s="253"/>
      <c r="K254" s="3"/>
    </row>
    <row r="255" spans="2:11" x14ac:dyDescent="0.2">
      <c r="B255" s="3"/>
      <c r="C255" s="310"/>
      <c r="D255" s="323"/>
      <c r="E255" s="260"/>
      <c r="F255" s="261"/>
      <c r="G255" s="315"/>
      <c r="H255" s="299"/>
      <c r="I255" s="81"/>
      <c r="J255" s="253"/>
      <c r="K255" s="3"/>
    </row>
    <row r="256" spans="2:11" x14ac:dyDescent="0.2">
      <c r="B256" s="3"/>
      <c r="C256" s="310"/>
      <c r="D256" s="323"/>
      <c r="E256" s="260"/>
      <c r="F256" s="261"/>
      <c r="G256" s="315"/>
      <c r="H256" s="299"/>
      <c r="I256" s="81"/>
      <c r="J256" s="253"/>
      <c r="K256" s="3"/>
    </row>
    <row r="257" spans="2:11" x14ac:dyDescent="0.2">
      <c r="B257" s="3"/>
      <c r="C257" s="310"/>
      <c r="D257" s="323"/>
      <c r="E257" s="260"/>
      <c r="F257" s="261"/>
      <c r="G257" s="315"/>
      <c r="H257" s="299"/>
      <c r="I257" s="81"/>
      <c r="J257" s="253"/>
      <c r="K257" s="3"/>
    </row>
    <row r="258" spans="2:11" x14ac:dyDescent="0.2">
      <c r="B258" s="3"/>
      <c r="C258" s="310"/>
      <c r="D258" s="323"/>
      <c r="E258" s="260"/>
      <c r="F258" s="261"/>
      <c r="G258" s="315"/>
      <c r="H258" s="299"/>
      <c r="I258" s="81"/>
      <c r="J258" s="253"/>
      <c r="K258" s="3"/>
    </row>
    <row r="259" spans="2:11" x14ac:dyDescent="0.2">
      <c r="B259" s="3"/>
      <c r="C259" s="310"/>
      <c r="D259" s="323"/>
      <c r="E259" s="260"/>
      <c r="F259" s="261"/>
      <c r="G259" s="315"/>
      <c r="H259" s="299"/>
      <c r="I259" s="81"/>
      <c r="J259" s="253"/>
      <c r="K259" s="3"/>
    </row>
    <row r="260" spans="2:11" x14ac:dyDescent="0.2">
      <c r="B260" s="3"/>
      <c r="C260" s="310"/>
      <c r="D260" s="323"/>
      <c r="E260" s="260"/>
      <c r="F260" s="261"/>
      <c r="G260" s="315"/>
      <c r="H260" s="299"/>
      <c r="I260" s="81"/>
      <c r="J260" s="253"/>
      <c r="K260" s="3"/>
    </row>
    <row r="261" spans="2:11" x14ac:dyDescent="0.2">
      <c r="B261" s="3"/>
      <c r="C261" s="310"/>
      <c r="D261" s="323"/>
      <c r="E261" s="260"/>
      <c r="F261" s="261"/>
      <c r="G261" s="315"/>
      <c r="H261" s="299"/>
      <c r="I261" s="81"/>
      <c r="J261" s="253"/>
      <c r="K261" s="3"/>
    </row>
    <row r="262" spans="2:11" x14ac:dyDescent="0.2">
      <c r="B262" s="3"/>
      <c r="C262" s="310"/>
      <c r="D262" s="323"/>
      <c r="E262" s="260"/>
      <c r="F262" s="261"/>
      <c r="G262" s="315"/>
      <c r="H262" s="299"/>
      <c r="I262" s="81"/>
      <c r="J262" s="253"/>
      <c r="K262" s="3"/>
    </row>
    <row r="263" spans="2:11" x14ac:dyDescent="0.2">
      <c r="B263" s="3"/>
      <c r="C263" s="310"/>
      <c r="D263" s="323"/>
      <c r="E263" s="260"/>
      <c r="F263" s="261"/>
      <c r="G263" s="315"/>
      <c r="H263" s="299"/>
      <c r="I263" s="81"/>
      <c r="J263" s="253"/>
      <c r="K263" s="3"/>
    </row>
    <row r="264" spans="2:11" x14ac:dyDescent="0.2">
      <c r="B264" s="3"/>
      <c r="C264" s="310"/>
      <c r="D264" s="323"/>
      <c r="E264" s="260"/>
      <c r="F264" s="261"/>
      <c r="G264" s="315"/>
      <c r="H264" s="299"/>
      <c r="I264" s="81"/>
      <c r="J264" s="253"/>
      <c r="K264" s="3"/>
    </row>
    <row r="265" spans="2:11" x14ac:dyDescent="0.2">
      <c r="B265" s="3"/>
      <c r="C265" s="310"/>
      <c r="D265" s="323"/>
      <c r="E265" s="260"/>
      <c r="F265" s="261"/>
      <c r="G265" s="315"/>
      <c r="H265" s="299"/>
      <c r="I265" s="81"/>
      <c r="J265" s="253"/>
      <c r="K265" s="3"/>
    </row>
    <row r="266" spans="2:11" x14ac:dyDescent="0.2">
      <c r="B266" s="3"/>
      <c r="C266" s="310"/>
      <c r="D266" s="323"/>
      <c r="E266" s="260"/>
      <c r="F266" s="261"/>
      <c r="G266" s="315"/>
      <c r="H266" s="299"/>
      <c r="I266" s="81"/>
      <c r="J266" s="253"/>
      <c r="K266" s="3"/>
    </row>
    <row r="267" spans="2:11" x14ac:dyDescent="0.2">
      <c r="B267" s="3"/>
      <c r="C267" s="310"/>
      <c r="D267" s="323"/>
      <c r="E267" s="260"/>
      <c r="F267" s="261"/>
      <c r="G267" s="315"/>
      <c r="H267" s="299"/>
      <c r="I267" s="81"/>
      <c r="J267" s="253"/>
      <c r="K267" s="3"/>
    </row>
    <row r="268" spans="2:11" x14ac:dyDescent="0.2">
      <c r="B268" s="3"/>
      <c r="C268" s="310"/>
      <c r="D268" s="323"/>
      <c r="E268" s="260"/>
      <c r="F268" s="261"/>
      <c r="G268" s="315"/>
      <c r="H268" s="299"/>
      <c r="I268" s="81"/>
      <c r="J268" s="253"/>
      <c r="K268" s="3"/>
    </row>
    <row r="269" spans="2:11" x14ac:dyDescent="0.2">
      <c r="B269" s="3"/>
      <c r="C269" s="310"/>
      <c r="D269" s="323"/>
      <c r="E269" s="260"/>
      <c r="F269" s="261"/>
      <c r="G269" s="315"/>
      <c r="H269" s="299"/>
      <c r="I269" s="81"/>
      <c r="J269" s="253"/>
      <c r="K269" s="3"/>
    </row>
    <row r="270" spans="2:11" x14ac:dyDescent="0.2">
      <c r="B270" s="3"/>
      <c r="C270" s="310"/>
      <c r="D270" s="323"/>
      <c r="E270" s="260"/>
      <c r="F270" s="261"/>
      <c r="G270" s="315"/>
      <c r="H270" s="299"/>
      <c r="I270" s="81"/>
      <c r="J270" s="253"/>
      <c r="K270" s="3"/>
    </row>
    <row r="271" spans="2:11" x14ac:dyDescent="0.2">
      <c r="B271" s="3"/>
      <c r="C271" s="310"/>
      <c r="D271" s="323"/>
      <c r="E271" s="260"/>
      <c r="F271" s="261"/>
      <c r="G271" s="315"/>
      <c r="H271" s="299"/>
      <c r="I271" s="81"/>
      <c r="J271" s="253"/>
      <c r="K271" s="3"/>
    </row>
    <row r="272" spans="2:11" x14ac:dyDescent="0.2">
      <c r="B272" s="3"/>
      <c r="C272" s="310"/>
      <c r="D272" s="323"/>
      <c r="E272" s="260"/>
      <c r="F272" s="261"/>
      <c r="G272" s="315"/>
      <c r="H272" s="299"/>
      <c r="I272" s="81"/>
      <c r="J272" s="253"/>
      <c r="K272" s="3"/>
    </row>
    <row r="273" spans="2:11" x14ac:dyDescent="0.2">
      <c r="B273" s="3"/>
      <c r="C273" s="310"/>
      <c r="D273" s="323"/>
      <c r="E273" s="260"/>
      <c r="F273" s="261"/>
      <c r="G273" s="315"/>
      <c r="H273" s="299"/>
      <c r="I273" s="81"/>
      <c r="J273" s="253"/>
      <c r="K273" s="3"/>
    </row>
    <row r="274" spans="2:11" x14ac:dyDescent="0.2">
      <c r="B274" s="3"/>
      <c r="C274" s="310"/>
      <c r="D274" s="323"/>
      <c r="E274" s="260"/>
      <c r="F274" s="261"/>
      <c r="G274" s="315"/>
      <c r="H274" s="299"/>
      <c r="I274" s="81"/>
      <c r="J274" s="253"/>
      <c r="K274" s="3"/>
    </row>
    <row r="275" spans="2:11" x14ac:dyDescent="0.2">
      <c r="B275" s="3"/>
      <c r="C275" s="310"/>
      <c r="D275" s="323"/>
      <c r="E275" s="260"/>
      <c r="F275" s="261"/>
      <c r="G275" s="315"/>
      <c r="H275" s="299"/>
      <c r="I275" s="81"/>
      <c r="J275" s="253"/>
      <c r="K275" s="3"/>
    </row>
    <row r="276" spans="2:11" x14ac:dyDescent="0.2">
      <c r="B276" s="3"/>
      <c r="C276" s="310"/>
      <c r="D276" s="323"/>
      <c r="E276" s="260"/>
      <c r="F276" s="261"/>
      <c r="G276" s="315"/>
      <c r="H276" s="299"/>
      <c r="I276" s="81"/>
      <c r="J276" s="253"/>
      <c r="K276" s="3"/>
    </row>
    <row r="277" spans="2:11" x14ac:dyDescent="0.2">
      <c r="B277" s="3"/>
      <c r="C277" s="310"/>
      <c r="D277" s="323"/>
      <c r="E277" s="260"/>
      <c r="F277" s="261"/>
      <c r="G277" s="315"/>
      <c r="H277" s="299"/>
      <c r="I277" s="81"/>
      <c r="J277" s="253"/>
      <c r="K277" s="3"/>
    </row>
    <row r="278" spans="2:11" x14ac:dyDescent="0.2">
      <c r="B278" s="3"/>
      <c r="C278" s="310"/>
      <c r="D278" s="323"/>
      <c r="E278" s="260"/>
      <c r="F278" s="261"/>
      <c r="G278" s="315"/>
      <c r="H278" s="299"/>
      <c r="I278" s="81"/>
      <c r="J278" s="253"/>
      <c r="K278" s="3"/>
    </row>
    <row r="279" spans="2:11" x14ac:dyDescent="0.2">
      <c r="B279" s="3"/>
      <c r="C279" s="310"/>
      <c r="D279" s="323"/>
      <c r="E279" s="260"/>
      <c r="F279" s="261"/>
      <c r="G279" s="315"/>
      <c r="H279" s="299"/>
      <c r="I279" s="81"/>
      <c r="J279" s="253"/>
      <c r="K279" s="3"/>
    </row>
    <row r="280" spans="2:11" x14ac:dyDescent="0.2">
      <c r="B280" s="3"/>
      <c r="C280" s="310"/>
      <c r="D280" s="323"/>
      <c r="E280" s="260"/>
      <c r="F280" s="261"/>
      <c r="G280" s="315"/>
      <c r="H280" s="299"/>
      <c r="I280" s="81"/>
      <c r="J280" s="253"/>
      <c r="K280" s="3"/>
    </row>
    <row r="281" spans="2:11" x14ac:dyDescent="0.2">
      <c r="B281" s="3"/>
      <c r="C281" s="310"/>
      <c r="D281" s="323"/>
      <c r="E281" s="260"/>
      <c r="F281" s="261"/>
      <c r="G281" s="315"/>
      <c r="H281" s="299"/>
      <c r="I281" s="81"/>
      <c r="J281" s="253"/>
      <c r="K281" s="3"/>
    </row>
    <row r="282" spans="2:11" x14ac:dyDescent="0.2">
      <c r="B282" s="3"/>
      <c r="C282" s="310"/>
      <c r="D282" s="323"/>
      <c r="E282" s="260"/>
      <c r="F282" s="261"/>
      <c r="G282" s="315"/>
      <c r="H282" s="299"/>
      <c r="I282" s="81"/>
      <c r="J282" s="253"/>
      <c r="K282" s="3"/>
    </row>
    <row r="283" spans="2:11" x14ac:dyDescent="0.2">
      <c r="B283" s="3"/>
      <c r="C283" s="310"/>
      <c r="D283" s="323"/>
      <c r="E283" s="260"/>
      <c r="F283" s="261"/>
      <c r="G283" s="315"/>
      <c r="H283" s="299"/>
      <c r="I283" s="81"/>
      <c r="J283" s="253"/>
      <c r="K283" s="3"/>
    </row>
    <row r="284" spans="2:11" x14ac:dyDescent="0.2">
      <c r="B284" s="3"/>
      <c r="C284" s="310"/>
      <c r="D284" s="323"/>
      <c r="E284" s="260"/>
      <c r="F284" s="261"/>
      <c r="G284" s="315"/>
      <c r="H284" s="299"/>
      <c r="I284" s="81"/>
      <c r="J284" s="253"/>
      <c r="K284" s="3"/>
    </row>
    <row r="285" spans="2:11" x14ac:dyDescent="0.2">
      <c r="B285" s="3"/>
      <c r="C285" s="310"/>
      <c r="D285" s="323"/>
      <c r="E285" s="260"/>
      <c r="F285" s="261"/>
      <c r="G285" s="315"/>
      <c r="H285" s="299"/>
      <c r="I285" s="81"/>
      <c r="J285" s="253"/>
      <c r="K285" s="3"/>
    </row>
    <row r="286" spans="2:11" x14ac:dyDescent="0.2">
      <c r="B286" s="3"/>
      <c r="C286" s="310"/>
      <c r="D286" s="323"/>
      <c r="E286" s="260"/>
      <c r="F286" s="261"/>
      <c r="G286" s="315"/>
      <c r="H286" s="299"/>
      <c r="I286" s="81"/>
      <c r="J286" s="253"/>
      <c r="K286" s="3"/>
    </row>
    <row r="287" spans="2:11" x14ac:dyDescent="0.2">
      <c r="B287" s="3"/>
      <c r="C287" s="310"/>
      <c r="D287" s="323"/>
      <c r="E287" s="260"/>
      <c r="F287" s="261"/>
      <c r="G287" s="315"/>
      <c r="H287" s="299"/>
      <c r="I287" s="81"/>
      <c r="J287" s="253"/>
      <c r="K287" s="3"/>
    </row>
    <row r="288" spans="2:11" x14ac:dyDescent="0.2">
      <c r="B288" s="3"/>
      <c r="C288" s="310"/>
      <c r="D288" s="323"/>
      <c r="E288" s="260"/>
      <c r="F288" s="261"/>
      <c r="G288" s="315"/>
      <c r="H288" s="299"/>
      <c r="I288" s="81"/>
      <c r="J288" s="253"/>
      <c r="K288" s="3"/>
    </row>
    <row r="289" spans="2:11" x14ac:dyDescent="0.2">
      <c r="B289" s="3"/>
      <c r="C289" s="310"/>
      <c r="D289" s="323"/>
      <c r="E289" s="260"/>
      <c r="F289" s="261"/>
      <c r="G289" s="315"/>
      <c r="H289" s="299"/>
      <c r="I289" s="81"/>
      <c r="J289" s="253"/>
      <c r="K289" s="3"/>
    </row>
    <row r="290" spans="2:11" x14ac:dyDescent="0.2">
      <c r="B290" s="3"/>
      <c r="C290" s="310"/>
      <c r="D290" s="323"/>
      <c r="E290" s="260"/>
      <c r="F290" s="261"/>
      <c r="G290" s="315"/>
      <c r="H290" s="299"/>
      <c r="I290" s="81"/>
      <c r="J290" s="253"/>
      <c r="K290" s="3"/>
    </row>
    <row r="291" spans="2:11" x14ac:dyDescent="0.2">
      <c r="B291" s="3"/>
      <c r="C291" s="310"/>
      <c r="D291" s="323"/>
      <c r="E291" s="260"/>
      <c r="F291" s="261"/>
      <c r="G291" s="315"/>
      <c r="H291" s="299"/>
      <c r="I291" s="81"/>
      <c r="J291" s="253"/>
      <c r="K291" s="3"/>
    </row>
    <row r="292" spans="2:11" x14ac:dyDescent="0.2">
      <c r="B292" s="3"/>
      <c r="C292" s="310"/>
      <c r="D292" s="323"/>
      <c r="E292" s="260"/>
      <c r="F292" s="261"/>
      <c r="G292" s="315"/>
      <c r="H292" s="299"/>
      <c r="I292" s="81"/>
      <c r="J292" s="253"/>
      <c r="K292" s="3"/>
    </row>
    <row r="293" spans="2:11" x14ac:dyDescent="0.2">
      <c r="B293" s="3"/>
      <c r="C293" s="310"/>
      <c r="D293" s="323"/>
      <c r="E293" s="260"/>
      <c r="F293" s="261"/>
      <c r="G293" s="315"/>
      <c r="H293" s="299"/>
      <c r="I293" s="81"/>
      <c r="J293" s="253"/>
      <c r="K293" s="3"/>
    </row>
    <row r="294" spans="2:11" x14ac:dyDescent="0.2">
      <c r="B294" s="3"/>
      <c r="C294" s="310"/>
      <c r="D294" s="323"/>
      <c r="E294" s="260"/>
      <c r="F294" s="261"/>
      <c r="G294" s="315"/>
      <c r="H294" s="299"/>
      <c r="I294" s="81"/>
      <c r="J294" s="253"/>
      <c r="K294" s="3"/>
    </row>
    <row r="295" spans="2:11" x14ac:dyDescent="0.2">
      <c r="B295" s="3"/>
      <c r="C295" s="310"/>
      <c r="D295" s="323"/>
      <c r="E295" s="260"/>
      <c r="F295" s="261"/>
      <c r="G295" s="315"/>
      <c r="H295" s="299"/>
      <c r="I295" s="81"/>
      <c r="J295" s="253"/>
      <c r="K295" s="3"/>
    </row>
    <row r="296" spans="2:11" x14ac:dyDescent="0.2">
      <c r="B296" s="3"/>
      <c r="C296" s="310"/>
      <c r="D296" s="323"/>
      <c r="E296" s="260"/>
      <c r="F296" s="261"/>
      <c r="G296" s="315"/>
      <c r="H296" s="299"/>
      <c r="I296" s="81"/>
      <c r="J296" s="253"/>
      <c r="K296" s="3"/>
    </row>
    <row r="297" spans="2:11" x14ac:dyDescent="0.2">
      <c r="B297" s="3"/>
      <c r="C297" s="310"/>
      <c r="D297" s="323"/>
      <c r="E297" s="260"/>
      <c r="F297" s="261"/>
      <c r="G297" s="315"/>
      <c r="H297" s="299"/>
      <c r="I297" s="81"/>
      <c r="J297" s="253"/>
      <c r="K297" s="3"/>
    </row>
    <row r="298" spans="2:11" x14ac:dyDescent="0.2">
      <c r="B298" s="3"/>
      <c r="C298" s="310"/>
      <c r="D298" s="323"/>
      <c r="E298" s="260"/>
      <c r="F298" s="261"/>
      <c r="G298" s="315"/>
      <c r="H298" s="299"/>
      <c r="I298" s="81"/>
      <c r="J298" s="253"/>
      <c r="K298" s="3"/>
    </row>
    <row r="299" spans="2:11" x14ac:dyDescent="0.2">
      <c r="B299" s="3"/>
      <c r="C299" s="310"/>
      <c r="D299" s="323"/>
      <c r="E299" s="260"/>
      <c r="F299" s="261"/>
      <c r="G299" s="315"/>
      <c r="H299" s="299"/>
      <c r="I299" s="81"/>
      <c r="J299" s="253"/>
      <c r="K299" s="3"/>
    </row>
    <row r="300" spans="2:11" x14ac:dyDescent="0.2">
      <c r="B300" s="3"/>
      <c r="C300" s="310"/>
      <c r="D300" s="323"/>
      <c r="E300" s="260"/>
      <c r="F300" s="261"/>
      <c r="G300" s="315"/>
      <c r="H300" s="299"/>
      <c r="I300" s="81"/>
      <c r="J300" s="253"/>
      <c r="K300" s="3"/>
    </row>
    <row r="301" spans="2:11" x14ac:dyDescent="0.2">
      <c r="B301" s="3"/>
      <c r="C301" s="310"/>
      <c r="D301" s="323"/>
      <c r="E301" s="260"/>
      <c r="F301" s="261"/>
      <c r="G301" s="315"/>
      <c r="H301" s="299"/>
      <c r="I301" s="81"/>
      <c r="J301" s="253"/>
      <c r="K301" s="3"/>
    </row>
    <row r="302" spans="2:11" x14ac:dyDescent="0.2">
      <c r="B302" s="3"/>
      <c r="C302" s="310"/>
      <c r="D302" s="323"/>
      <c r="E302" s="260"/>
      <c r="F302" s="261"/>
      <c r="G302" s="315"/>
      <c r="H302" s="299"/>
      <c r="I302" s="81"/>
      <c r="J302" s="253"/>
      <c r="K302" s="3"/>
    </row>
    <row r="303" spans="2:11" x14ac:dyDescent="0.2">
      <c r="B303" s="3"/>
      <c r="C303" s="310"/>
      <c r="D303" s="323"/>
      <c r="E303" s="260"/>
      <c r="F303" s="261"/>
      <c r="G303" s="315"/>
      <c r="H303" s="299"/>
      <c r="I303" s="81"/>
      <c r="J303" s="253"/>
      <c r="K303" s="3"/>
    </row>
    <row r="304" spans="2:11" x14ac:dyDescent="0.2">
      <c r="B304" s="3"/>
      <c r="C304" s="310"/>
      <c r="D304" s="323"/>
      <c r="E304" s="260"/>
      <c r="F304" s="261"/>
      <c r="G304" s="315"/>
      <c r="H304" s="299"/>
      <c r="I304" s="81"/>
      <c r="J304" s="253"/>
      <c r="K304" s="3"/>
    </row>
    <row r="305" spans="2:11" x14ac:dyDescent="0.2">
      <c r="B305" s="3"/>
      <c r="C305" s="310"/>
      <c r="D305" s="323"/>
      <c r="E305" s="260"/>
      <c r="F305" s="261"/>
      <c r="G305" s="315"/>
      <c r="H305" s="299"/>
      <c r="I305" s="81"/>
      <c r="J305" s="253"/>
      <c r="K305" s="3"/>
    </row>
    <row r="306" spans="2:11" x14ac:dyDescent="0.2">
      <c r="B306" s="3"/>
      <c r="C306" s="310"/>
      <c r="D306" s="323"/>
      <c r="E306" s="260"/>
      <c r="F306" s="261"/>
      <c r="G306" s="315"/>
      <c r="H306" s="299"/>
      <c r="I306" s="81"/>
      <c r="J306" s="253"/>
      <c r="K306" s="3"/>
    </row>
    <row r="307" spans="2:11" x14ac:dyDescent="0.2">
      <c r="B307" s="3"/>
      <c r="C307" s="310"/>
      <c r="D307" s="323"/>
      <c r="E307" s="260"/>
      <c r="F307" s="261"/>
      <c r="G307" s="315"/>
      <c r="H307" s="299"/>
      <c r="I307" s="81"/>
      <c r="J307" s="253"/>
      <c r="K307" s="3"/>
    </row>
    <row r="308" spans="2:11" x14ac:dyDescent="0.2">
      <c r="B308" s="3"/>
      <c r="C308" s="310"/>
      <c r="D308" s="323"/>
      <c r="E308" s="260"/>
      <c r="F308" s="261"/>
      <c r="G308" s="315"/>
      <c r="H308" s="299"/>
      <c r="I308" s="81"/>
      <c r="J308" s="253"/>
      <c r="K308" s="3"/>
    </row>
    <row r="309" spans="2:11" x14ac:dyDescent="0.2">
      <c r="B309" s="3"/>
      <c r="C309" s="310"/>
      <c r="D309" s="323"/>
      <c r="E309" s="260"/>
      <c r="F309" s="261"/>
      <c r="G309" s="315"/>
      <c r="H309" s="299"/>
      <c r="I309" s="81"/>
      <c r="J309" s="253"/>
      <c r="K309" s="3"/>
    </row>
    <row r="310" spans="2:11" x14ac:dyDescent="0.2">
      <c r="B310" s="3"/>
      <c r="C310" s="310"/>
      <c r="D310" s="323"/>
      <c r="E310" s="260"/>
      <c r="F310" s="261"/>
      <c r="G310" s="315"/>
      <c r="H310" s="299"/>
      <c r="I310" s="81"/>
      <c r="J310" s="253"/>
      <c r="K310" s="3"/>
    </row>
    <row r="311" spans="2:11" x14ac:dyDescent="0.2">
      <c r="B311" s="3"/>
      <c r="C311" s="310"/>
      <c r="D311" s="323"/>
      <c r="E311" s="260"/>
      <c r="F311" s="261"/>
      <c r="G311" s="315"/>
      <c r="H311" s="299"/>
      <c r="I311" s="81"/>
      <c r="J311" s="253"/>
      <c r="K311" s="3"/>
    </row>
    <row r="312" spans="2:11" x14ac:dyDescent="0.2">
      <c r="B312" s="3"/>
      <c r="C312" s="310"/>
      <c r="D312" s="323"/>
      <c r="E312" s="260"/>
      <c r="F312" s="261"/>
      <c r="G312" s="315"/>
      <c r="H312" s="299"/>
      <c r="I312" s="81"/>
      <c r="J312" s="253"/>
      <c r="K312" s="3"/>
    </row>
    <row r="313" spans="2:11" x14ac:dyDescent="0.2">
      <c r="B313" s="3"/>
      <c r="C313" s="310"/>
      <c r="D313" s="323"/>
      <c r="E313" s="260"/>
      <c r="F313" s="261"/>
      <c r="G313" s="315"/>
      <c r="H313" s="299"/>
      <c r="I313" s="81"/>
      <c r="J313" s="253"/>
      <c r="K313" s="3"/>
    </row>
    <row r="314" spans="2:11" x14ac:dyDescent="0.2">
      <c r="B314" s="3"/>
      <c r="C314" s="310"/>
      <c r="D314" s="323"/>
      <c r="E314" s="260"/>
      <c r="F314" s="261"/>
      <c r="G314" s="315"/>
      <c r="H314" s="299"/>
      <c r="I314" s="81"/>
      <c r="J314" s="253"/>
      <c r="K314" s="3"/>
    </row>
    <row r="315" spans="2:11" x14ac:dyDescent="0.2">
      <c r="B315" s="3"/>
      <c r="C315" s="310"/>
      <c r="D315" s="323"/>
      <c r="E315" s="260"/>
      <c r="F315" s="261"/>
      <c r="G315" s="315"/>
      <c r="H315" s="299"/>
      <c r="I315" s="81"/>
      <c r="J315" s="253"/>
      <c r="K315" s="3"/>
    </row>
    <row r="316" spans="2:11" x14ac:dyDescent="0.2">
      <c r="B316" s="3"/>
      <c r="C316" s="310"/>
      <c r="D316" s="323"/>
      <c r="E316" s="260"/>
      <c r="F316" s="261"/>
      <c r="G316" s="315"/>
      <c r="H316" s="299"/>
      <c r="I316" s="81"/>
      <c r="J316" s="253"/>
      <c r="K316" s="3"/>
    </row>
    <row r="317" spans="2:11" x14ac:dyDescent="0.2">
      <c r="B317" s="3"/>
      <c r="C317" s="310"/>
      <c r="D317" s="323"/>
      <c r="E317" s="260"/>
      <c r="F317" s="261"/>
      <c r="G317" s="315"/>
      <c r="H317" s="299"/>
      <c r="I317" s="81"/>
      <c r="J317" s="253"/>
      <c r="K317" s="3"/>
    </row>
    <row r="318" spans="2:11" x14ac:dyDescent="0.2">
      <c r="B318" s="3"/>
      <c r="C318" s="310"/>
      <c r="D318" s="323"/>
      <c r="E318" s="260"/>
      <c r="F318" s="261"/>
      <c r="G318" s="315"/>
      <c r="H318" s="299"/>
      <c r="I318" s="81"/>
      <c r="J318" s="253"/>
      <c r="K318" s="3"/>
    </row>
    <row r="319" spans="2:11" x14ac:dyDescent="0.2">
      <c r="B319" s="3"/>
      <c r="C319" s="310"/>
      <c r="D319" s="323"/>
      <c r="E319" s="260"/>
      <c r="F319" s="261"/>
      <c r="G319" s="315"/>
      <c r="H319" s="299"/>
      <c r="I319" s="81"/>
      <c r="J319" s="253"/>
      <c r="K319" s="3"/>
    </row>
    <row r="320" spans="2:11" x14ac:dyDescent="0.2">
      <c r="B320" s="3"/>
      <c r="C320" s="310"/>
      <c r="D320" s="323"/>
      <c r="E320" s="260"/>
      <c r="F320" s="261"/>
      <c r="G320" s="315"/>
      <c r="H320" s="299"/>
      <c r="I320" s="81"/>
      <c r="J320" s="253"/>
      <c r="K320" s="3"/>
    </row>
    <row r="321" spans="2:11" x14ac:dyDescent="0.2">
      <c r="B321" s="3"/>
      <c r="C321" s="310"/>
      <c r="D321" s="323"/>
      <c r="E321" s="260"/>
      <c r="F321" s="261"/>
      <c r="G321" s="315"/>
      <c r="H321" s="299"/>
      <c r="I321" s="81"/>
      <c r="J321" s="253"/>
      <c r="K321" s="3"/>
    </row>
    <row r="322" spans="2:11" x14ac:dyDescent="0.2">
      <c r="B322" s="3"/>
      <c r="C322" s="310"/>
      <c r="D322" s="323"/>
      <c r="E322" s="260"/>
      <c r="F322" s="261"/>
      <c r="G322" s="315"/>
      <c r="H322" s="299"/>
      <c r="I322" s="81"/>
      <c r="J322" s="253"/>
      <c r="K322" s="3"/>
    </row>
    <row r="323" spans="2:11" x14ac:dyDescent="0.2">
      <c r="B323" s="3"/>
      <c r="C323" s="310"/>
      <c r="D323" s="323"/>
      <c r="E323" s="260"/>
      <c r="F323" s="261"/>
      <c r="G323" s="315"/>
      <c r="H323" s="299"/>
      <c r="I323" s="81"/>
      <c r="J323" s="253"/>
      <c r="K323" s="3"/>
    </row>
    <row r="324" spans="2:11" x14ac:dyDescent="0.2">
      <c r="B324" s="3"/>
      <c r="C324" s="310"/>
      <c r="D324" s="323"/>
      <c r="E324" s="260"/>
      <c r="F324" s="261"/>
      <c r="G324" s="315"/>
      <c r="H324" s="299"/>
      <c r="I324" s="81"/>
      <c r="J324" s="253"/>
      <c r="K324" s="3"/>
    </row>
    <row r="325" spans="2:11" x14ac:dyDescent="0.2">
      <c r="B325" s="3"/>
      <c r="C325" s="310"/>
      <c r="D325" s="323"/>
      <c r="E325" s="260"/>
      <c r="F325" s="261"/>
      <c r="G325" s="315"/>
      <c r="H325" s="299"/>
      <c r="I325" s="81"/>
      <c r="J325" s="253"/>
      <c r="K325" s="3"/>
    </row>
    <row r="326" spans="2:11" x14ac:dyDescent="0.2">
      <c r="B326" s="3"/>
      <c r="C326" s="310"/>
      <c r="D326" s="323"/>
      <c r="E326" s="260"/>
      <c r="F326" s="261"/>
      <c r="G326" s="315"/>
      <c r="H326" s="299"/>
      <c r="I326" s="81"/>
      <c r="J326" s="253"/>
      <c r="K326" s="3"/>
    </row>
    <row r="327" spans="2:11" x14ac:dyDescent="0.2">
      <c r="B327" s="3"/>
      <c r="C327" s="310"/>
      <c r="D327" s="323"/>
      <c r="E327" s="260"/>
      <c r="F327" s="261"/>
      <c r="G327" s="315"/>
      <c r="H327" s="299"/>
      <c r="I327" s="81"/>
      <c r="J327" s="253"/>
      <c r="K327" s="3"/>
    </row>
    <row r="328" spans="2:11" x14ac:dyDescent="0.2">
      <c r="B328" s="3"/>
      <c r="C328" s="310"/>
      <c r="D328" s="323"/>
      <c r="E328" s="260"/>
      <c r="F328" s="261"/>
      <c r="G328" s="315"/>
      <c r="H328" s="299"/>
      <c r="I328" s="81"/>
      <c r="J328" s="253"/>
      <c r="K328" s="3"/>
    </row>
    <row r="329" spans="2:11" x14ac:dyDescent="0.2">
      <c r="B329" s="3"/>
      <c r="C329" s="310"/>
      <c r="D329" s="323"/>
      <c r="E329" s="260"/>
      <c r="F329" s="261"/>
      <c r="G329" s="315"/>
      <c r="H329" s="299"/>
      <c r="I329" s="81"/>
      <c r="J329" s="253"/>
      <c r="K329" s="3"/>
    </row>
    <row r="330" spans="2:11" x14ac:dyDescent="0.2">
      <c r="B330" s="3"/>
      <c r="C330" s="310"/>
      <c r="D330" s="323"/>
      <c r="E330" s="260"/>
      <c r="F330" s="261"/>
      <c r="G330" s="315"/>
      <c r="H330" s="299"/>
      <c r="I330" s="81"/>
      <c r="J330" s="253"/>
      <c r="K330" s="3"/>
    </row>
    <row r="331" spans="2:11" x14ac:dyDescent="0.2">
      <c r="B331" s="3"/>
      <c r="C331" s="310"/>
      <c r="D331" s="323"/>
      <c r="E331" s="260"/>
      <c r="F331" s="261"/>
      <c r="G331" s="315"/>
      <c r="H331" s="299"/>
      <c r="I331" s="81"/>
      <c r="J331" s="253"/>
      <c r="K331" s="3"/>
    </row>
    <row r="332" spans="2:11" x14ac:dyDescent="0.2">
      <c r="B332" s="3"/>
      <c r="C332" s="310"/>
      <c r="D332" s="323"/>
      <c r="E332" s="260"/>
      <c r="F332" s="261"/>
      <c r="G332" s="315"/>
      <c r="H332" s="299"/>
      <c r="I332" s="81"/>
      <c r="J332" s="253"/>
      <c r="K332" s="3"/>
    </row>
    <row r="333" spans="2:11" x14ac:dyDescent="0.2">
      <c r="B333" s="3"/>
      <c r="C333" s="310"/>
      <c r="D333" s="323"/>
      <c r="E333" s="260"/>
      <c r="F333" s="261"/>
      <c r="G333" s="315"/>
      <c r="H333" s="299"/>
      <c r="I333" s="81"/>
      <c r="J333" s="253"/>
      <c r="K333" s="3"/>
    </row>
    <row r="334" spans="2:11" x14ac:dyDescent="0.2">
      <c r="B334" s="3"/>
      <c r="C334" s="310"/>
      <c r="D334" s="323"/>
      <c r="E334" s="260"/>
      <c r="F334" s="261"/>
      <c r="G334" s="315"/>
      <c r="H334" s="299"/>
      <c r="I334" s="81"/>
      <c r="J334" s="253"/>
      <c r="K334" s="3"/>
    </row>
    <row r="335" spans="2:11" x14ac:dyDescent="0.2">
      <c r="B335" s="3"/>
      <c r="C335" s="310"/>
      <c r="D335" s="323"/>
      <c r="E335" s="260"/>
      <c r="F335" s="261"/>
      <c r="G335" s="315"/>
      <c r="H335" s="299"/>
      <c r="I335" s="81"/>
      <c r="J335" s="253"/>
      <c r="K335" s="3"/>
    </row>
    <row r="336" spans="2:11" x14ac:dyDescent="0.2">
      <c r="B336" s="3"/>
      <c r="C336" s="310"/>
      <c r="D336" s="323"/>
      <c r="E336" s="260"/>
      <c r="F336" s="261"/>
      <c r="G336" s="315"/>
      <c r="H336" s="299"/>
      <c r="I336" s="81"/>
      <c r="J336" s="253"/>
      <c r="K336" s="3"/>
    </row>
    <row r="337" spans="2:11" x14ac:dyDescent="0.2">
      <c r="B337" s="3"/>
      <c r="C337" s="310"/>
      <c r="D337" s="323"/>
      <c r="E337" s="260"/>
      <c r="F337" s="261"/>
      <c r="G337" s="315"/>
      <c r="H337" s="299"/>
      <c r="I337" s="81"/>
      <c r="J337" s="253"/>
      <c r="K337" s="3"/>
    </row>
    <row r="338" spans="2:11" x14ac:dyDescent="0.2">
      <c r="B338" s="3"/>
      <c r="C338" s="310"/>
      <c r="D338" s="323"/>
      <c r="E338" s="260"/>
      <c r="F338" s="261"/>
      <c r="G338" s="315"/>
      <c r="H338" s="299"/>
      <c r="I338" s="81"/>
      <c r="J338" s="253"/>
      <c r="K338" s="3"/>
    </row>
    <row r="339" spans="2:11" x14ac:dyDescent="0.2">
      <c r="B339" s="3"/>
      <c r="C339" s="310"/>
      <c r="D339" s="323"/>
      <c r="E339" s="260"/>
      <c r="F339" s="261"/>
      <c r="G339" s="315"/>
      <c r="H339" s="299"/>
      <c r="I339" s="81"/>
      <c r="J339" s="253"/>
      <c r="K339" s="3"/>
    </row>
    <row r="340" spans="2:11" x14ac:dyDescent="0.2">
      <c r="B340" s="3"/>
      <c r="C340" s="310"/>
      <c r="D340" s="323"/>
      <c r="E340" s="260"/>
      <c r="F340" s="261"/>
      <c r="G340" s="315"/>
      <c r="H340" s="299"/>
      <c r="I340" s="81"/>
      <c r="J340" s="253"/>
      <c r="K340" s="3"/>
    </row>
    <row r="341" spans="2:11" x14ac:dyDescent="0.2">
      <c r="B341" s="3"/>
      <c r="C341" s="310"/>
      <c r="D341" s="323"/>
      <c r="E341" s="260"/>
      <c r="F341" s="261"/>
      <c r="G341" s="315"/>
      <c r="H341" s="299"/>
      <c r="I341" s="81"/>
      <c r="J341" s="253"/>
      <c r="K341" s="3"/>
    </row>
    <row r="342" spans="2:11" x14ac:dyDescent="0.2">
      <c r="B342" s="3"/>
      <c r="C342" s="310"/>
      <c r="D342" s="323"/>
      <c r="E342" s="260"/>
      <c r="F342" s="261"/>
      <c r="G342" s="315"/>
      <c r="H342" s="299"/>
      <c r="I342" s="81"/>
      <c r="J342" s="253"/>
      <c r="K342" s="3"/>
    </row>
    <row r="343" spans="2:11" x14ac:dyDescent="0.2">
      <c r="B343" s="3"/>
      <c r="C343" s="310"/>
      <c r="D343" s="323"/>
      <c r="E343" s="260"/>
      <c r="F343" s="261"/>
      <c r="G343" s="315"/>
      <c r="H343" s="299"/>
      <c r="I343" s="81"/>
      <c r="J343" s="253"/>
      <c r="K343" s="3"/>
    </row>
    <row r="344" spans="2:11" x14ac:dyDescent="0.2">
      <c r="B344" s="3"/>
      <c r="C344" s="310"/>
      <c r="D344" s="323"/>
      <c r="E344" s="260"/>
      <c r="F344" s="261"/>
      <c r="G344" s="315"/>
      <c r="H344" s="299"/>
      <c r="I344" s="81"/>
      <c r="J344" s="253"/>
      <c r="K344" s="3"/>
    </row>
    <row r="345" spans="2:11" x14ac:dyDescent="0.2">
      <c r="B345" s="3"/>
      <c r="C345" s="310"/>
      <c r="D345" s="323"/>
      <c r="E345" s="260"/>
      <c r="F345" s="261"/>
      <c r="G345" s="315"/>
      <c r="H345" s="299"/>
      <c r="I345" s="81"/>
      <c r="J345" s="253"/>
      <c r="K345" s="3"/>
    </row>
    <row r="346" spans="2:11" x14ac:dyDescent="0.2">
      <c r="B346" s="3"/>
      <c r="C346" s="310"/>
      <c r="D346" s="323"/>
      <c r="E346" s="260"/>
      <c r="F346" s="261"/>
      <c r="G346" s="315"/>
      <c r="H346" s="299"/>
      <c r="I346" s="81"/>
      <c r="J346" s="253"/>
      <c r="K346" s="3"/>
    </row>
    <row r="347" spans="2:11" x14ac:dyDescent="0.2">
      <c r="B347" s="3"/>
      <c r="C347" s="310"/>
      <c r="D347" s="323"/>
      <c r="E347" s="260"/>
      <c r="F347" s="261"/>
      <c r="G347" s="315"/>
      <c r="H347" s="299"/>
      <c r="I347" s="81"/>
      <c r="J347" s="253"/>
      <c r="K347" s="3"/>
    </row>
    <row r="348" spans="2:11" x14ac:dyDescent="0.2">
      <c r="B348" s="3"/>
      <c r="C348" s="310"/>
      <c r="D348" s="323"/>
      <c r="E348" s="260"/>
      <c r="F348" s="261"/>
      <c r="G348" s="315"/>
      <c r="H348" s="299"/>
      <c r="I348" s="81"/>
      <c r="J348" s="253"/>
      <c r="K348" s="3"/>
    </row>
    <row r="349" spans="2:11" x14ac:dyDescent="0.2">
      <c r="B349" s="3"/>
      <c r="C349" s="310"/>
      <c r="D349" s="323"/>
      <c r="E349" s="260"/>
      <c r="F349" s="261"/>
      <c r="G349" s="315"/>
      <c r="H349" s="299"/>
      <c r="I349" s="81"/>
      <c r="J349" s="253"/>
      <c r="K349" s="3"/>
    </row>
    <row r="350" spans="2:11" x14ac:dyDescent="0.2">
      <c r="B350" s="3"/>
      <c r="C350" s="310"/>
      <c r="D350" s="323"/>
      <c r="E350" s="260"/>
      <c r="F350" s="261"/>
      <c r="G350" s="315"/>
      <c r="H350" s="299"/>
      <c r="I350" s="81"/>
      <c r="J350" s="253"/>
      <c r="K350" s="3"/>
    </row>
    <row r="351" spans="2:11" x14ac:dyDescent="0.2">
      <c r="B351" s="3"/>
      <c r="C351" s="310"/>
      <c r="D351" s="323"/>
      <c r="E351" s="260"/>
      <c r="F351" s="261"/>
      <c r="G351" s="315"/>
      <c r="H351" s="299"/>
      <c r="I351" s="81"/>
      <c r="J351" s="253"/>
      <c r="K351" s="3"/>
    </row>
    <row r="352" spans="2:11" x14ac:dyDescent="0.2">
      <c r="B352" s="3"/>
      <c r="C352" s="310"/>
      <c r="D352" s="323"/>
      <c r="E352" s="260"/>
      <c r="F352" s="261"/>
      <c r="G352" s="315"/>
      <c r="H352" s="299"/>
      <c r="I352" s="81"/>
      <c r="J352" s="253"/>
      <c r="K352" s="3"/>
    </row>
    <row r="353" spans="2:11" x14ac:dyDescent="0.2">
      <c r="B353" s="3"/>
      <c r="C353" s="310"/>
      <c r="D353" s="323"/>
      <c r="E353" s="260"/>
      <c r="F353" s="261"/>
      <c r="G353" s="315"/>
      <c r="H353" s="299"/>
      <c r="I353" s="81"/>
      <c r="J353" s="253"/>
      <c r="K353" s="3"/>
    </row>
    <row r="354" spans="2:11" x14ac:dyDescent="0.2">
      <c r="B354" s="3"/>
      <c r="C354" s="310"/>
      <c r="D354" s="323"/>
      <c r="E354" s="260"/>
      <c r="F354" s="261"/>
      <c r="G354" s="315"/>
      <c r="H354" s="299"/>
      <c r="I354" s="81"/>
      <c r="J354" s="253"/>
      <c r="K354" s="3"/>
    </row>
    <row r="355" spans="2:11" x14ac:dyDescent="0.2">
      <c r="B355" s="3"/>
      <c r="C355" s="310"/>
      <c r="D355" s="323"/>
      <c r="E355" s="260"/>
      <c r="F355" s="261"/>
      <c r="G355" s="315"/>
      <c r="H355" s="299"/>
      <c r="I355" s="81"/>
      <c r="J355" s="253"/>
      <c r="K355" s="3"/>
    </row>
    <row r="356" spans="2:11" x14ac:dyDescent="0.2">
      <c r="B356" s="3"/>
      <c r="C356" s="310"/>
      <c r="D356" s="323"/>
      <c r="E356" s="260"/>
      <c r="F356" s="261"/>
      <c r="G356" s="315"/>
      <c r="H356" s="299"/>
      <c r="I356" s="81"/>
      <c r="J356" s="253"/>
      <c r="K356" s="3"/>
    </row>
    <row r="357" spans="2:11" x14ac:dyDescent="0.2">
      <c r="B357" s="3"/>
      <c r="C357" s="310"/>
      <c r="D357" s="323"/>
      <c r="E357" s="260"/>
      <c r="F357" s="261"/>
      <c r="G357" s="315"/>
      <c r="H357" s="299"/>
      <c r="I357" s="81"/>
      <c r="J357" s="253"/>
      <c r="K357" s="3"/>
    </row>
    <row r="358" spans="2:11" x14ac:dyDescent="0.2">
      <c r="B358" s="3"/>
      <c r="C358" s="310"/>
      <c r="D358" s="323"/>
      <c r="E358" s="260"/>
      <c r="F358" s="261"/>
      <c r="G358" s="315"/>
      <c r="H358" s="299"/>
      <c r="I358" s="81"/>
      <c r="J358" s="253"/>
      <c r="K358" s="3"/>
    </row>
    <row r="359" spans="2:11" x14ac:dyDescent="0.2">
      <c r="B359" s="3"/>
      <c r="C359" s="310"/>
      <c r="D359" s="323"/>
      <c r="E359" s="260"/>
      <c r="F359" s="261"/>
      <c r="G359" s="315"/>
      <c r="H359" s="299"/>
      <c r="I359" s="81"/>
      <c r="J359" s="253"/>
      <c r="K359" s="3"/>
    </row>
    <row r="360" spans="2:11" x14ac:dyDescent="0.2">
      <c r="B360" s="3"/>
      <c r="C360" s="310"/>
      <c r="D360" s="323"/>
      <c r="E360" s="260"/>
      <c r="F360" s="261"/>
      <c r="G360" s="315"/>
      <c r="H360" s="299"/>
      <c r="I360" s="81"/>
      <c r="J360" s="253"/>
      <c r="K360" s="3"/>
    </row>
    <row r="361" spans="2:11" x14ac:dyDescent="0.2">
      <c r="B361" s="3"/>
      <c r="C361" s="310"/>
      <c r="D361" s="323"/>
      <c r="E361" s="260"/>
      <c r="F361" s="261"/>
      <c r="G361" s="315"/>
      <c r="H361" s="299"/>
      <c r="I361" s="81"/>
      <c r="J361" s="253"/>
      <c r="K361" s="3"/>
    </row>
    <row r="362" spans="2:11" x14ac:dyDescent="0.2">
      <c r="B362" s="3"/>
      <c r="C362" s="310"/>
      <c r="D362" s="323"/>
      <c r="E362" s="260"/>
      <c r="F362" s="261"/>
      <c r="G362" s="315"/>
      <c r="H362" s="299"/>
      <c r="I362" s="81"/>
      <c r="J362" s="253"/>
      <c r="K362" s="3"/>
    </row>
    <row r="363" spans="2:11" x14ac:dyDescent="0.2">
      <c r="B363" s="3"/>
      <c r="C363" s="310"/>
      <c r="D363" s="323"/>
      <c r="E363" s="260"/>
      <c r="F363" s="261"/>
      <c r="G363" s="315"/>
      <c r="H363" s="299"/>
      <c r="I363" s="81"/>
      <c r="J363" s="253"/>
      <c r="K363" s="3"/>
    </row>
    <row r="364" spans="2:11" x14ac:dyDescent="0.2">
      <c r="B364" s="3"/>
      <c r="C364" s="310"/>
      <c r="D364" s="323"/>
      <c r="E364" s="260"/>
      <c r="F364" s="261"/>
      <c r="G364" s="315"/>
      <c r="H364" s="299"/>
      <c r="I364" s="81"/>
      <c r="J364" s="253"/>
      <c r="K364" s="3"/>
    </row>
    <row r="365" spans="2:11" x14ac:dyDescent="0.2">
      <c r="B365" s="3"/>
      <c r="C365" s="310"/>
      <c r="D365" s="323"/>
      <c r="E365" s="260"/>
      <c r="F365" s="261"/>
      <c r="G365" s="315"/>
      <c r="H365" s="299"/>
      <c r="I365" s="81"/>
      <c r="J365" s="253"/>
      <c r="K365" s="3"/>
    </row>
    <row r="366" spans="2:11" x14ac:dyDescent="0.2">
      <c r="B366" s="3"/>
      <c r="C366" s="310"/>
      <c r="D366" s="323"/>
      <c r="E366" s="260"/>
      <c r="F366" s="261"/>
      <c r="G366" s="315"/>
      <c r="H366" s="299"/>
      <c r="I366" s="81"/>
      <c r="J366" s="253"/>
      <c r="K366" s="3"/>
    </row>
    <row r="367" spans="2:11" x14ac:dyDescent="0.2">
      <c r="B367" s="3"/>
      <c r="C367" s="310"/>
      <c r="D367" s="323"/>
      <c r="E367" s="260"/>
      <c r="F367" s="261"/>
      <c r="G367" s="315"/>
      <c r="H367" s="299"/>
      <c r="I367" s="81"/>
      <c r="J367" s="253"/>
      <c r="K367" s="3"/>
    </row>
    <row r="368" spans="2:11" x14ac:dyDescent="0.2">
      <c r="B368" s="3"/>
      <c r="C368" s="310"/>
      <c r="D368" s="323"/>
      <c r="E368" s="260"/>
      <c r="F368" s="261"/>
      <c r="G368" s="315"/>
      <c r="H368" s="299"/>
      <c r="I368" s="81"/>
      <c r="J368" s="253"/>
      <c r="K368" s="3"/>
    </row>
    <row r="369" spans="2:11" x14ac:dyDescent="0.2">
      <c r="B369" s="3"/>
      <c r="C369" s="310"/>
      <c r="D369" s="323"/>
      <c r="E369" s="260"/>
      <c r="F369" s="261"/>
      <c r="G369" s="315"/>
      <c r="H369" s="299"/>
      <c r="I369" s="81"/>
      <c r="J369" s="253"/>
      <c r="K369" s="3"/>
    </row>
    <row r="370" spans="2:11" x14ac:dyDescent="0.2">
      <c r="B370" s="3"/>
      <c r="C370" s="310"/>
      <c r="D370" s="323"/>
      <c r="E370" s="260"/>
      <c r="F370" s="261"/>
      <c r="G370" s="315"/>
      <c r="H370" s="299"/>
      <c r="I370" s="81"/>
      <c r="J370" s="253"/>
      <c r="K370" s="3"/>
    </row>
    <row r="371" spans="2:11" x14ac:dyDescent="0.2">
      <c r="B371" s="3"/>
      <c r="C371" s="310"/>
      <c r="D371" s="323"/>
      <c r="E371" s="260"/>
      <c r="F371" s="261"/>
      <c r="G371" s="315"/>
      <c r="H371" s="299"/>
      <c r="I371" s="81"/>
      <c r="J371" s="253"/>
      <c r="K371" s="3"/>
    </row>
    <row r="372" spans="2:11" x14ac:dyDescent="0.2">
      <c r="B372" s="3"/>
      <c r="C372" s="310"/>
      <c r="D372" s="323"/>
      <c r="E372" s="260"/>
      <c r="F372" s="261"/>
      <c r="G372" s="315"/>
      <c r="H372" s="299"/>
      <c r="I372" s="81"/>
      <c r="J372" s="253"/>
      <c r="K372" s="3"/>
    </row>
    <row r="373" spans="2:11" x14ac:dyDescent="0.2">
      <c r="B373" s="3"/>
      <c r="C373" s="310"/>
      <c r="D373" s="323"/>
      <c r="E373" s="260"/>
      <c r="F373" s="261"/>
      <c r="G373" s="315"/>
      <c r="H373" s="299"/>
      <c r="I373" s="81"/>
      <c r="J373" s="253"/>
      <c r="K373" s="3"/>
    </row>
    <row r="374" spans="2:11" x14ac:dyDescent="0.2">
      <c r="B374" s="3"/>
      <c r="C374" s="310"/>
      <c r="D374" s="323"/>
      <c r="E374" s="260"/>
      <c r="F374" s="261"/>
      <c r="G374" s="315"/>
      <c r="H374" s="299"/>
      <c r="I374" s="81"/>
      <c r="J374" s="253"/>
      <c r="K374" s="3"/>
    </row>
    <row r="375" spans="2:11" x14ac:dyDescent="0.2">
      <c r="B375" s="3"/>
      <c r="C375" s="310"/>
      <c r="D375" s="323"/>
      <c r="E375" s="260"/>
      <c r="F375" s="261"/>
      <c r="G375" s="315"/>
      <c r="H375" s="299"/>
      <c r="I375" s="81"/>
      <c r="J375" s="253"/>
      <c r="K375" s="3"/>
    </row>
    <row r="376" spans="2:11" x14ac:dyDescent="0.2">
      <c r="B376" s="3"/>
      <c r="C376" s="310"/>
      <c r="D376" s="323"/>
      <c r="E376" s="260"/>
      <c r="F376" s="261"/>
      <c r="G376" s="315"/>
      <c r="H376" s="299"/>
      <c r="I376" s="81"/>
      <c r="J376" s="253"/>
      <c r="K376" s="3"/>
    </row>
    <row r="377" spans="2:11" x14ac:dyDescent="0.2">
      <c r="B377" s="3"/>
      <c r="C377" s="310"/>
      <c r="D377" s="323"/>
      <c r="E377" s="260"/>
      <c r="F377" s="261"/>
      <c r="G377" s="315"/>
      <c r="H377" s="299"/>
      <c r="I377" s="81"/>
      <c r="J377" s="253"/>
      <c r="K377" s="3"/>
    </row>
    <row r="378" spans="2:11" x14ac:dyDescent="0.2">
      <c r="B378" s="3"/>
      <c r="C378" s="310"/>
      <c r="D378" s="323"/>
      <c r="E378" s="260"/>
      <c r="F378" s="261"/>
      <c r="G378" s="315"/>
      <c r="H378" s="299"/>
      <c r="I378" s="81"/>
      <c r="J378" s="253"/>
      <c r="K378" s="3"/>
    </row>
    <row r="379" spans="2:11" x14ac:dyDescent="0.2">
      <c r="B379" s="3"/>
      <c r="C379" s="310"/>
      <c r="D379" s="323"/>
      <c r="E379" s="260"/>
      <c r="F379" s="261"/>
      <c r="G379" s="315"/>
      <c r="H379" s="299"/>
      <c r="I379" s="81"/>
      <c r="J379" s="253"/>
      <c r="K379" s="3"/>
    </row>
    <row r="380" spans="2:11" x14ac:dyDescent="0.2">
      <c r="B380" s="3"/>
      <c r="C380" s="310"/>
      <c r="D380" s="323"/>
      <c r="E380" s="260"/>
      <c r="F380" s="261"/>
      <c r="G380" s="315"/>
      <c r="H380" s="299"/>
      <c r="I380" s="81"/>
      <c r="J380" s="253"/>
      <c r="K380" s="3"/>
    </row>
    <row r="381" spans="2:11" x14ac:dyDescent="0.2">
      <c r="B381" s="3"/>
      <c r="C381" s="310"/>
      <c r="D381" s="323"/>
      <c r="E381" s="260"/>
      <c r="F381" s="261"/>
      <c r="G381" s="315"/>
      <c r="H381" s="299"/>
      <c r="I381" s="81"/>
      <c r="J381" s="253"/>
      <c r="K381" s="3"/>
    </row>
    <row r="382" spans="2:11" x14ac:dyDescent="0.2">
      <c r="B382" s="3"/>
      <c r="C382" s="310"/>
      <c r="D382" s="323"/>
      <c r="E382" s="260"/>
      <c r="F382" s="261"/>
      <c r="G382" s="315"/>
      <c r="H382" s="299"/>
      <c r="I382" s="81"/>
      <c r="J382" s="253"/>
      <c r="K382" s="3"/>
    </row>
    <row r="383" spans="2:11" x14ac:dyDescent="0.2">
      <c r="B383" s="3"/>
      <c r="C383" s="310"/>
      <c r="D383" s="323"/>
      <c r="E383" s="260"/>
      <c r="F383" s="261"/>
      <c r="G383" s="315"/>
      <c r="H383" s="299"/>
      <c r="I383" s="81"/>
      <c r="J383" s="253"/>
      <c r="K383" s="3"/>
    </row>
    <row r="384" spans="2:11" x14ac:dyDescent="0.2">
      <c r="B384" s="3"/>
      <c r="C384" s="310"/>
      <c r="D384" s="323"/>
      <c r="E384" s="260"/>
      <c r="F384" s="261"/>
      <c r="G384" s="315"/>
      <c r="H384" s="299"/>
      <c r="I384" s="81"/>
      <c r="J384" s="253"/>
      <c r="K384" s="3"/>
    </row>
    <row r="385" spans="2:11" x14ac:dyDescent="0.2">
      <c r="B385" s="3"/>
      <c r="C385" s="310"/>
      <c r="D385" s="323"/>
      <c r="E385" s="260"/>
      <c r="F385" s="261"/>
      <c r="G385" s="315"/>
      <c r="H385" s="299"/>
      <c r="I385" s="81"/>
      <c r="J385" s="253"/>
      <c r="K385" s="3"/>
    </row>
    <row r="386" spans="2:11" x14ac:dyDescent="0.2">
      <c r="B386" s="3"/>
      <c r="C386" s="310"/>
      <c r="D386" s="323"/>
      <c r="E386" s="260"/>
      <c r="F386" s="261"/>
      <c r="G386" s="315"/>
      <c r="H386" s="299"/>
      <c r="I386" s="81"/>
      <c r="J386" s="253"/>
      <c r="K386" s="3"/>
    </row>
    <row r="387" spans="2:11" x14ac:dyDescent="0.2">
      <c r="B387" s="3"/>
      <c r="C387" s="310"/>
      <c r="D387" s="323"/>
      <c r="E387" s="260"/>
      <c r="F387" s="261"/>
      <c r="G387" s="315"/>
      <c r="H387" s="299"/>
      <c r="I387" s="81"/>
      <c r="J387" s="253"/>
      <c r="K387" s="3"/>
    </row>
    <row r="388" spans="2:11" x14ac:dyDescent="0.2">
      <c r="B388" s="3"/>
      <c r="C388" s="310"/>
      <c r="D388" s="323"/>
      <c r="E388" s="260"/>
      <c r="F388" s="261"/>
      <c r="G388" s="315"/>
      <c r="H388" s="299"/>
      <c r="I388" s="81"/>
      <c r="J388" s="253"/>
      <c r="K388" s="3"/>
    </row>
    <row r="389" spans="2:11" x14ac:dyDescent="0.2">
      <c r="B389" s="3"/>
      <c r="C389" s="310"/>
      <c r="D389" s="323"/>
      <c r="E389" s="260"/>
      <c r="F389" s="261"/>
      <c r="G389" s="315"/>
      <c r="H389" s="299"/>
      <c r="I389" s="81"/>
      <c r="J389" s="253"/>
      <c r="K389" s="3"/>
    </row>
    <row r="390" spans="2:11" x14ac:dyDescent="0.2">
      <c r="B390" s="3"/>
      <c r="C390" s="310"/>
      <c r="D390" s="323"/>
      <c r="E390" s="260"/>
      <c r="F390" s="261"/>
      <c r="G390" s="315"/>
      <c r="H390" s="299"/>
      <c r="I390" s="81"/>
      <c r="J390" s="253"/>
      <c r="K390" s="3"/>
    </row>
    <row r="391" spans="2:11" x14ac:dyDescent="0.2">
      <c r="B391" s="3"/>
      <c r="C391" s="310"/>
      <c r="D391" s="323"/>
      <c r="E391" s="260"/>
      <c r="F391" s="261"/>
      <c r="G391" s="315"/>
      <c r="H391" s="299"/>
      <c r="I391" s="81"/>
      <c r="J391" s="253"/>
      <c r="K391" s="3"/>
    </row>
    <row r="392" spans="2:11" x14ac:dyDescent="0.2">
      <c r="B392" s="3"/>
      <c r="C392" s="310"/>
      <c r="D392" s="323"/>
      <c r="E392" s="260"/>
      <c r="F392" s="261"/>
      <c r="G392" s="315"/>
      <c r="H392" s="299"/>
      <c r="I392" s="81"/>
      <c r="J392" s="253"/>
      <c r="K392" s="3"/>
    </row>
    <row r="393" spans="2:11" x14ac:dyDescent="0.2">
      <c r="B393" s="3"/>
      <c r="C393" s="310"/>
      <c r="D393" s="323"/>
      <c r="E393" s="260"/>
      <c r="F393" s="261"/>
      <c r="G393" s="315"/>
      <c r="H393" s="299"/>
      <c r="I393" s="81"/>
      <c r="J393" s="253"/>
      <c r="K393" s="3"/>
    </row>
    <row r="394" spans="2:11" x14ac:dyDescent="0.2">
      <c r="B394" s="3"/>
      <c r="C394" s="310"/>
      <c r="D394" s="323"/>
      <c r="E394" s="260"/>
      <c r="F394" s="261"/>
      <c r="G394" s="315"/>
      <c r="H394" s="299"/>
      <c r="I394" s="81"/>
      <c r="J394" s="253"/>
      <c r="K394" s="3"/>
    </row>
    <row r="395" spans="2:11" x14ac:dyDescent="0.2">
      <c r="B395" s="3"/>
      <c r="C395" s="310"/>
      <c r="D395" s="323"/>
      <c r="E395" s="260"/>
      <c r="F395" s="261"/>
      <c r="G395" s="315"/>
      <c r="H395" s="299"/>
      <c r="I395" s="81"/>
      <c r="J395" s="253"/>
      <c r="K395" s="3"/>
    </row>
    <row r="396" spans="2:11" x14ac:dyDescent="0.2">
      <c r="B396" s="3"/>
      <c r="C396" s="310"/>
      <c r="D396" s="323"/>
      <c r="E396" s="260"/>
      <c r="F396" s="261"/>
      <c r="G396" s="315"/>
      <c r="H396" s="299"/>
      <c r="I396" s="81"/>
      <c r="J396" s="253"/>
      <c r="K396" s="3"/>
    </row>
    <row r="397" spans="2:11" x14ac:dyDescent="0.2">
      <c r="B397" s="3"/>
      <c r="C397" s="310"/>
      <c r="D397" s="323"/>
      <c r="E397" s="260"/>
      <c r="F397" s="261"/>
      <c r="G397" s="315"/>
      <c r="H397" s="299"/>
      <c r="I397" s="81"/>
      <c r="J397" s="253"/>
      <c r="K397" s="3"/>
    </row>
    <row r="398" spans="2:11" x14ac:dyDescent="0.2">
      <c r="B398" s="3"/>
      <c r="C398" s="310"/>
      <c r="D398" s="323"/>
      <c r="E398" s="260"/>
      <c r="F398" s="261"/>
      <c r="G398" s="315"/>
      <c r="H398" s="299"/>
      <c r="I398" s="81"/>
      <c r="J398" s="253"/>
      <c r="K398" s="3"/>
    </row>
    <row r="399" spans="2:11" x14ac:dyDescent="0.2">
      <c r="B399" s="3"/>
      <c r="C399" s="310"/>
      <c r="D399" s="323"/>
      <c r="E399" s="260"/>
      <c r="F399" s="261"/>
      <c r="G399" s="315"/>
      <c r="H399" s="299"/>
      <c r="I399" s="81"/>
      <c r="J399" s="253"/>
      <c r="K399" s="3"/>
    </row>
    <row r="400" spans="2:11" x14ac:dyDescent="0.2">
      <c r="B400" s="3"/>
      <c r="C400" s="310"/>
      <c r="D400" s="323"/>
      <c r="E400" s="260"/>
      <c r="F400" s="261"/>
      <c r="G400" s="315"/>
      <c r="H400" s="299"/>
      <c r="I400" s="81"/>
      <c r="J400" s="253"/>
      <c r="K400" s="3"/>
    </row>
    <row r="401" spans="2:11" x14ac:dyDescent="0.2">
      <c r="B401" s="3"/>
      <c r="C401" s="310"/>
      <c r="D401" s="323"/>
      <c r="E401" s="260"/>
      <c r="F401" s="261"/>
      <c r="G401" s="315"/>
      <c r="H401" s="299"/>
      <c r="I401" s="81"/>
      <c r="J401" s="253"/>
      <c r="K401" s="3"/>
    </row>
    <row r="402" spans="2:11" x14ac:dyDescent="0.2">
      <c r="B402" s="3"/>
      <c r="C402" s="310"/>
      <c r="D402" s="323"/>
      <c r="E402" s="260"/>
      <c r="F402" s="261"/>
      <c r="G402" s="315"/>
      <c r="H402" s="299"/>
      <c r="I402" s="81"/>
      <c r="J402" s="253"/>
      <c r="K402" s="3"/>
    </row>
    <row r="403" spans="2:11" x14ac:dyDescent="0.2">
      <c r="B403" s="3"/>
      <c r="C403" s="310"/>
      <c r="D403" s="323"/>
      <c r="E403" s="260"/>
      <c r="F403" s="261"/>
      <c r="G403" s="315"/>
      <c r="H403" s="299"/>
      <c r="I403" s="81"/>
      <c r="J403" s="253"/>
      <c r="K403" s="3"/>
    </row>
    <row r="404" spans="2:11" x14ac:dyDescent="0.2">
      <c r="B404" s="3"/>
      <c r="C404" s="310"/>
      <c r="D404" s="323"/>
      <c r="E404" s="260"/>
      <c r="F404" s="261"/>
      <c r="G404" s="315"/>
      <c r="H404" s="299"/>
      <c r="I404" s="81"/>
      <c r="J404" s="253"/>
      <c r="K404" s="3"/>
    </row>
    <row r="405" spans="2:11" x14ac:dyDescent="0.2">
      <c r="B405" s="3"/>
      <c r="C405" s="310"/>
      <c r="D405" s="323"/>
      <c r="E405" s="260"/>
      <c r="F405" s="261"/>
      <c r="G405" s="315"/>
      <c r="H405" s="299"/>
      <c r="I405" s="81"/>
      <c r="J405" s="253"/>
      <c r="K405" s="3"/>
    </row>
    <row r="406" spans="2:11" x14ac:dyDescent="0.2">
      <c r="B406" s="3"/>
      <c r="C406" s="310"/>
      <c r="D406" s="323"/>
      <c r="E406" s="260"/>
      <c r="F406" s="261"/>
      <c r="G406" s="315"/>
      <c r="H406" s="299"/>
      <c r="I406" s="81"/>
      <c r="J406" s="253"/>
      <c r="K406" s="3"/>
    </row>
    <row r="407" spans="2:11" x14ac:dyDescent="0.2">
      <c r="B407" s="3"/>
      <c r="C407" s="310"/>
      <c r="D407" s="323"/>
      <c r="E407" s="260"/>
      <c r="F407" s="261"/>
      <c r="G407" s="315"/>
      <c r="H407" s="299"/>
      <c r="I407" s="81"/>
      <c r="J407" s="253"/>
      <c r="K407" s="3"/>
    </row>
    <row r="408" spans="2:11" x14ac:dyDescent="0.2">
      <c r="B408" s="3"/>
      <c r="C408" s="310"/>
      <c r="D408" s="323"/>
      <c r="E408" s="260"/>
      <c r="F408" s="261"/>
      <c r="G408" s="315"/>
      <c r="H408" s="299"/>
      <c r="I408" s="81"/>
      <c r="J408" s="253"/>
      <c r="K408" s="3"/>
    </row>
    <row r="409" spans="2:11" x14ac:dyDescent="0.2">
      <c r="B409" s="3"/>
      <c r="C409" s="310"/>
      <c r="D409" s="323"/>
      <c r="E409" s="260"/>
      <c r="F409" s="261"/>
      <c r="G409" s="315"/>
      <c r="H409" s="299"/>
      <c r="I409" s="81"/>
      <c r="J409" s="253"/>
      <c r="K409" s="3"/>
    </row>
    <row r="410" spans="2:11" x14ac:dyDescent="0.2">
      <c r="B410" s="3"/>
      <c r="C410" s="310"/>
      <c r="D410" s="323"/>
      <c r="E410" s="260"/>
      <c r="F410" s="261"/>
      <c r="G410" s="315"/>
      <c r="H410" s="299"/>
      <c r="I410" s="81"/>
      <c r="J410" s="253"/>
      <c r="K410" s="3"/>
    </row>
    <row r="411" spans="2:11" x14ac:dyDescent="0.2">
      <c r="B411" s="3"/>
      <c r="C411" s="310"/>
      <c r="D411" s="323"/>
      <c r="E411" s="260"/>
      <c r="F411" s="261"/>
      <c r="G411" s="315"/>
      <c r="H411" s="299"/>
      <c r="I411" s="81"/>
      <c r="J411" s="253"/>
      <c r="K411" s="3"/>
    </row>
    <row r="412" spans="2:11" x14ac:dyDescent="0.2">
      <c r="B412" s="3"/>
      <c r="C412" s="310"/>
      <c r="D412" s="323"/>
      <c r="E412" s="260"/>
      <c r="F412" s="261"/>
      <c r="G412" s="315"/>
      <c r="H412" s="299"/>
      <c r="I412" s="81"/>
      <c r="J412" s="253"/>
      <c r="K412" s="3"/>
    </row>
    <row r="413" spans="2:11" x14ac:dyDescent="0.2">
      <c r="B413" s="3"/>
      <c r="C413" s="310"/>
      <c r="D413" s="323"/>
      <c r="E413" s="260"/>
      <c r="F413" s="261"/>
      <c r="G413" s="315"/>
      <c r="H413" s="299"/>
      <c r="I413" s="81"/>
      <c r="J413" s="253"/>
      <c r="K413" s="3"/>
    </row>
    <row r="414" spans="2:11" x14ac:dyDescent="0.2">
      <c r="B414" s="3"/>
      <c r="C414" s="310"/>
      <c r="D414" s="323"/>
      <c r="E414" s="260"/>
      <c r="F414" s="261"/>
      <c r="G414" s="315"/>
      <c r="H414" s="299"/>
      <c r="I414" s="81"/>
      <c r="J414" s="253"/>
      <c r="K414" s="3"/>
    </row>
    <row r="415" spans="2:11" x14ac:dyDescent="0.2">
      <c r="B415" s="3"/>
      <c r="C415" s="310"/>
      <c r="D415" s="323"/>
      <c r="E415" s="260"/>
      <c r="F415" s="261"/>
      <c r="G415" s="315"/>
      <c r="H415" s="299"/>
      <c r="I415" s="81"/>
      <c r="J415" s="253"/>
      <c r="K415" s="3"/>
    </row>
    <row r="416" spans="2:11" x14ac:dyDescent="0.2">
      <c r="B416" s="3"/>
      <c r="C416" s="310"/>
      <c r="D416" s="323"/>
      <c r="E416" s="260"/>
      <c r="F416" s="261"/>
      <c r="G416" s="315"/>
      <c r="H416" s="299"/>
      <c r="I416" s="81"/>
      <c r="J416" s="253"/>
      <c r="K416" s="3"/>
    </row>
    <row r="417" spans="2:11" x14ac:dyDescent="0.2">
      <c r="B417" s="3"/>
      <c r="C417" s="310"/>
      <c r="D417" s="323"/>
      <c r="E417" s="260"/>
      <c r="F417" s="261"/>
      <c r="G417" s="315"/>
      <c r="H417" s="299"/>
      <c r="I417" s="81"/>
      <c r="J417" s="253"/>
      <c r="K417" s="3"/>
    </row>
    <row r="418" spans="2:11" x14ac:dyDescent="0.2">
      <c r="B418" s="3"/>
      <c r="C418" s="310"/>
      <c r="D418" s="323"/>
      <c r="E418" s="260"/>
      <c r="F418" s="261"/>
      <c r="G418" s="315"/>
      <c r="H418" s="299"/>
      <c r="I418" s="81"/>
      <c r="J418" s="253"/>
      <c r="K418" s="3"/>
    </row>
    <row r="419" spans="2:11" x14ac:dyDescent="0.2">
      <c r="B419" s="3"/>
      <c r="C419" s="310"/>
      <c r="D419" s="323"/>
      <c r="E419" s="260"/>
      <c r="F419" s="261"/>
      <c r="G419" s="315"/>
      <c r="H419" s="299"/>
      <c r="I419" s="81"/>
      <c r="J419" s="253"/>
      <c r="K419" s="3"/>
    </row>
    <row r="420" spans="2:11" x14ac:dyDescent="0.2">
      <c r="B420" s="3"/>
      <c r="C420" s="310"/>
      <c r="D420" s="323"/>
      <c r="E420" s="260"/>
      <c r="F420" s="261"/>
      <c r="G420" s="315"/>
      <c r="H420" s="299"/>
      <c r="I420" s="81"/>
      <c r="J420" s="253"/>
      <c r="K420" s="3"/>
    </row>
    <row r="421" spans="2:11" x14ac:dyDescent="0.2">
      <c r="B421" s="3"/>
      <c r="C421" s="310"/>
      <c r="D421" s="323"/>
      <c r="E421" s="260"/>
      <c r="F421" s="261"/>
      <c r="G421" s="315"/>
      <c r="H421" s="299"/>
      <c r="I421" s="81"/>
      <c r="J421" s="253"/>
      <c r="K421" s="3"/>
    </row>
    <row r="422" spans="2:11" x14ac:dyDescent="0.2">
      <c r="B422" s="3"/>
      <c r="C422" s="310"/>
      <c r="D422" s="323"/>
      <c r="E422" s="260"/>
      <c r="F422" s="261"/>
      <c r="G422" s="315"/>
      <c r="H422" s="299"/>
      <c r="I422" s="81"/>
      <c r="J422" s="253"/>
      <c r="K422" s="3"/>
    </row>
    <row r="423" spans="2:11" x14ac:dyDescent="0.2">
      <c r="B423" s="3"/>
      <c r="C423" s="310"/>
      <c r="D423" s="323"/>
      <c r="E423" s="260"/>
      <c r="F423" s="261"/>
      <c r="G423" s="315"/>
      <c r="H423" s="299"/>
      <c r="I423" s="81"/>
      <c r="J423" s="253"/>
      <c r="K423" s="3"/>
    </row>
    <row r="424" spans="2:11" x14ac:dyDescent="0.2">
      <c r="B424" s="3"/>
      <c r="C424" s="310"/>
      <c r="D424" s="323"/>
      <c r="E424" s="260"/>
      <c r="F424" s="261"/>
      <c r="G424" s="315"/>
      <c r="H424" s="299"/>
      <c r="I424" s="81"/>
      <c r="J424" s="253"/>
      <c r="K424" s="3"/>
    </row>
    <row r="425" spans="2:11" x14ac:dyDescent="0.2">
      <c r="B425" s="3"/>
      <c r="C425" s="310"/>
      <c r="D425" s="323"/>
      <c r="E425" s="260"/>
      <c r="F425" s="261"/>
      <c r="G425" s="315"/>
      <c r="H425" s="299"/>
      <c r="I425" s="81"/>
      <c r="J425" s="253"/>
      <c r="K425" s="3"/>
    </row>
    <row r="426" spans="2:11" x14ac:dyDescent="0.2">
      <c r="B426" s="3"/>
      <c r="C426" s="310"/>
      <c r="D426" s="323"/>
      <c r="E426" s="260"/>
      <c r="F426" s="261"/>
      <c r="G426" s="315"/>
      <c r="H426" s="299"/>
      <c r="I426" s="81"/>
      <c r="J426" s="253"/>
      <c r="K426" s="3"/>
    </row>
    <row r="427" spans="2:11" x14ac:dyDescent="0.2">
      <c r="B427" s="3"/>
      <c r="C427" s="310"/>
      <c r="D427" s="323"/>
      <c r="E427" s="260"/>
      <c r="F427" s="261"/>
      <c r="G427" s="315"/>
      <c r="H427" s="299"/>
      <c r="I427" s="81"/>
      <c r="J427" s="253"/>
      <c r="K427" s="3"/>
    </row>
    <row r="428" spans="2:11" x14ac:dyDescent="0.2">
      <c r="B428" s="3"/>
      <c r="C428" s="310"/>
      <c r="D428" s="323"/>
      <c r="E428" s="260"/>
      <c r="F428" s="261"/>
      <c r="G428" s="315"/>
      <c r="H428" s="299"/>
      <c r="I428" s="81"/>
      <c r="J428" s="253"/>
      <c r="K428" s="3"/>
    </row>
    <row r="429" spans="2:11" x14ac:dyDescent="0.2">
      <c r="B429" s="3"/>
      <c r="C429" s="310"/>
      <c r="D429" s="323"/>
      <c r="E429" s="260"/>
      <c r="F429" s="261"/>
      <c r="G429" s="315"/>
      <c r="H429" s="299"/>
      <c r="I429" s="81"/>
      <c r="J429" s="253"/>
      <c r="K429" s="3"/>
    </row>
    <row r="430" spans="2:11" x14ac:dyDescent="0.2">
      <c r="B430" s="3"/>
      <c r="C430" s="310"/>
      <c r="D430" s="323"/>
      <c r="E430" s="260"/>
      <c r="F430" s="261"/>
      <c r="G430" s="315"/>
      <c r="H430" s="299"/>
      <c r="I430" s="81"/>
      <c r="J430" s="253"/>
      <c r="K430" s="3"/>
    </row>
    <row r="431" spans="2:11" x14ac:dyDescent="0.2">
      <c r="B431" s="3"/>
      <c r="C431" s="310"/>
      <c r="D431" s="323"/>
      <c r="E431" s="260"/>
      <c r="F431" s="261"/>
      <c r="G431" s="315"/>
      <c r="H431" s="299"/>
      <c r="I431" s="81"/>
      <c r="J431" s="253"/>
      <c r="K431" s="3"/>
    </row>
    <row r="432" spans="2:11" x14ac:dyDescent="0.2">
      <c r="B432" s="3"/>
      <c r="C432" s="310"/>
      <c r="D432" s="323"/>
      <c r="E432" s="260"/>
      <c r="F432" s="261"/>
      <c r="G432" s="315"/>
      <c r="H432" s="299"/>
      <c r="I432" s="81"/>
      <c r="J432" s="253"/>
      <c r="K432" s="3"/>
    </row>
    <row r="433" spans="2:11" x14ac:dyDescent="0.2">
      <c r="B433" s="3"/>
      <c r="C433" s="310"/>
      <c r="D433" s="323"/>
      <c r="E433" s="260"/>
      <c r="F433" s="261"/>
      <c r="G433" s="315"/>
      <c r="H433" s="299"/>
      <c r="I433" s="81"/>
      <c r="J433" s="253"/>
      <c r="K433" s="3"/>
    </row>
    <row r="434" spans="2:11" x14ac:dyDescent="0.2">
      <c r="B434" s="3"/>
      <c r="C434" s="310"/>
      <c r="D434" s="323"/>
      <c r="E434" s="260"/>
      <c r="F434" s="261"/>
      <c r="G434" s="315"/>
      <c r="H434" s="299"/>
      <c r="I434" s="81"/>
      <c r="J434" s="253"/>
      <c r="K434" s="3"/>
    </row>
    <row r="435" spans="2:11" x14ac:dyDescent="0.2">
      <c r="B435" s="3"/>
      <c r="C435" s="310"/>
      <c r="D435" s="323"/>
      <c r="E435" s="260"/>
      <c r="F435" s="261"/>
      <c r="G435" s="315"/>
      <c r="H435" s="299"/>
      <c r="I435" s="81"/>
      <c r="J435" s="253"/>
      <c r="K435" s="3"/>
    </row>
    <row r="436" spans="2:11" x14ac:dyDescent="0.2">
      <c r="B436" s="3"/>
      <c r="C436" s="310"/>
      <c r="D436" s="323"/>
      <c r="E436" s="260"/>
      <c r="F436" s="261"/>
      <c r="G436" s="315"/>
      <c r="H436" s="299"/>
      <c r="I436" s="81"/>
      <c r="J436" s="253"/>
      <c r="K436" s="3"/>
    </row>
    <row r="437" spans="2:11" x14ac:dyDescent="0.2">
      <c r="B437" s="3"/>
      <c r="C437" s="310"/>
      <c r="D437" s="323"/>
      <c r="E437" s="260"/>
      <c r="F437" s="261"/>
      <c r="G437" s="315"/>
      <c r="H437" s="299"/>
      <c r="I437" s="81"/>
      <c r="J437" s="253"/>
      <c r="K437" s="3"/>
    </row>
    <row r="438" spans="2:11" x14ac:dyDescent="0.2">
      <c r="B438" s="3"/>
      <c r="C438" s="310"/>
      <c r="D438" s="323"/>
      <c r="E438" s="260"/>
      <c r="F438" s="261"/>
      <c r="G438" s="315"/>
      <c r="H438" s="299"/>
      <c r="I438" s="81"/>
      <c r="J438" s="253"/>
      <c r="K438" s="3"/>
    </row>
    <row r="439" spans="2:11" x14ac:dyDescent="0.2">
      <c r="B439" s="3"/>
      <c r="C439" s="310"/>
      <c r="D439" s="323"/>
      <c r="E439" s="260"/>
      <c r="F439" s="261"/>
      <c r="G439" s="315"/>
      <c r="H439" s="299"/>
      <c r="I439" s="81"/>
      <c r="J439" s="253"/>
      <c r="K439" s="3"/>
    </row>
    <row r="440" spans="2:11" x14ac:dyDescent="0.2">
      <c r="B440" s="3"/>
      <c r="C440" s="310"/>
      <c r="D440" s="323"/>
      <c r="E440" s="260"/>
      <c r="F440" s="261"/>
      <c r="G440" s="315"/>
      <c r="H440" s="299"/>
      <c r="I440" s="81"/>
      <c r="J440" s="253"/>
      <c r="K440" s="3"/>
    </row>
    <row r="441" spans="2:11" x14ac:dyDescent="0.2">
      <c r="B441" s="3"/>
      <c r="C441" s="310"/>
      <c r="D441" s="323"/>
      <c r="E441" s="260"/>
      <c r="F441" s="261"/>
      <c r="G441" s="315"/>
      <c r="H441" s="299"/>
      <c r="I441" s="81"/>
      <c r="J441" s="253"/>
      <c r="K441" s="3"/>
    </row>
    <row r="442" spans="2:11" x14ac:dyDescent="0.2">
      <c r="B442" s="3"/>
      <c r="C442" s="310"/>
      <c r="D442" s="323"/>
      <c r="E442" s="260"/>
      <c r="F442" s="261"/>
      <c r="G442" s="315"/>
      <c r="H442" s="299"/>
      <c r="I442" s="81"/>
      <c r="J442" s="253"/>
      <c r="K442" s="3"/>
    </row>
    <row r="443" spans="2:11" x14ac:dyDescent="0.2">
      <c r="B443" s="3"/>
      <c r="C443" s="310"/>
      <c r="D443" s="323"/>
      <c r="E443" s="260"/>
      <c r="F443" s="261"/>
      <c r="G443" s="315"/>
      <c r="H443" s="299"/>
      <c r="I443" s="81"/>
      <c r="J443" s="253"/>
      <c r="K443" s="3"/>
    </row>
    <row r="444" spans="2:11" x14ac:dyDescent="0.2">
      <c r="B444" s="3"/>
      <c r="C444" s="310"/>
      <c r="D444" s="323"/>
      <c r="E444" s="260"/>
      <c r="F444" s="261"/>
      <c r="G444" s="315"/>
      <c r="H444" s="299"/>
      <c r="I444" s="81"/>
      <c r="J444" s="253"/>
      <c r="K444" s="3"/>
    </row>
    <row r="445" spans="2:11" x14ac:dyDescent="0.2">
      <c r="B445" s="3"/>
      <c r="C445" s="310"/>
      <c r="D445" s="323"/>
      <c r="E445" s="260"/>
      <c r="F445" s="261"/>
      <c r="G445" s="315"/>
      <c r="H445" s="299"/>
      <c r="I445" s="81"/>
      <c r="J445" s="253"/>
      <c r="K445" s="3"/>
    </row>
    <row r="446" spans="2:11" x14ac:dyDescent="0.2">
      <c r="B446" s="3"/>
      <c r="C446" s="310"/>
      <c r="D446" s="323"/>
      <c r="E446" s="260"/>
      <c r="F446" s="261"/>
      <c r="G446" s="315"/>
      <c r="H446" s="299"/>
      <c r="I446" s="81"/>
      <c r="J446" s="253"/>
      <c r="K446" s="3"/>
    </row>
    <row r="447" spans="2:11" x14ac:dyDescent="0.2">
      <c r="B447" s="3"/>
      <c r="C447" s="310"/>
      <c r="D447" s="323"/>
      <c r="E447" s="260"/>
      <c r="F447" s="261"/>
      <c r="G447" s="315"/>
      <c r="H447" s="299"/>
      <c r="I447" s="81"/>
      <c r="J447" s="253"/>
      <c r="K447" s="3"/>
    </row>
    <row r="448" spans="2:11" x14ac:dyDescent="0.2">
      <c r="B448" s="3"/>
      <c r="C448" s="310"/>
      <c r="D448" s="323"/>
      <c r="E448" s="260"/>
      <c r="F448" s="261"/>
      <c r="G448" s="315"/>
      <c r="H448" s="299"/>
      <c r="I448" s="81"/>
      <c r="J448" s="253"/>
      <c r="K448" s="3"/>
    </row>
    <row r="449" spans="2:11" x14ac:dyDescent="0.2">
      <c r="B449" s="3"/>
      <c r="C449" s="310"/>
      <c r="D449" s="323"/>
      <c r="E449" s="260"/>
      <c r="F449" s="261"/>
      <c r="G449" s="315"/>
      <c r="H449" s="299"/>
      <c r="I449" s="81"/>
      <c r="J449" s="253"/>
      <c r="K449" s="3"/>
    </row>
    <row r="450" spans="2:11" x14ac:dyDescent="0.2">
      <c r="B450" s="3"/>
      <c r="C450" s="310"/>
      <c r="D450" s="323"/>
      <c r="E450" s="260"/>
      <c r="F450" s="261"/>
      <c r="G450" s="315"/>
      <c r="H450" s="299"/>
      <c r="I450" s="81"/>
      <c r="J450" s="253"/>
      <c r="K450" s="3"/>
    </row>
    <row r="451" spans="2:11" x14ac:dyDescent="0.2">
      <c r="B451" s="3"/>
      <c r="C451" s="310"/>
      <c r="D451" s="323"/>
      <c r="E451" s="260"/>
      <c r="F451" s="261"/>
      <c r="G451" s="315"/>
      <c r="H451" s="299"/>
      <c r="I451" s="81"/>
      <c r="J451" s="253"/>
      <c r="K451" s="3"/>
    </row>
    <row r="452" spans="2:11" x14ac:dyDescent="0.2">
      <c r="B452" s="3"/>
      <c r="C452" s="310"/>
      <c r="D452" s="323"/>
      <c r="E452" s="260"/>
      <c r="F452" s="261"/>
      <c r="G452" s="315"/>
      <c r="H452" s="299"/>
      <c r="I452" s="81"/>
      <c r="J452" s="253"/>
      <c r="K452" s="3"/>
    </row>
    <row r="453" spans="2:11" x14ac:dyDescent="0.2">
      <c r="B453" s="3"/>
      <c r="C453" s="310"/>
      <c r="D453" s="323"/>
      <c r="E453" s="260"/>
      <c r="F453" s="261"/>
      <c r="G453" s="315"/>
      <c r="H453" s="299"/>
      <c r="I453" s="81"/>
      <c r="J453" s="253"/>
      <c r="K453" s="3"/>
    </row>
    <row r="454" spans="2:11" x14ac:dyDescent="0.2">
      <c r="B454" s="3"/>
      <c r="C454" s="310"/>
      <c r="D454" s="323"/>
      <c r="E454" s="260"/>
      <c r="F454" s="261"/>
      <c r="G454" s="315"/>
      <c r="H454" s="299"/>
      <c r="I454" s="81"/>
      <c r="J454" s="253"/>
      <c r="K454" s="3"/>
    </row>
    <row r="455" spans="2:11" x14ac:dyDescent="0.2">
      <c r="B455" s="3"/>
      <c r="C455" s="310"/>
      <c r="D455" s="323"/>
      <c r="E455" s="260"/>
      <c r="F455" s="261"/>
      <c r="G455" s="315"/>
      <c r="H455" s="299"/>
      <c r="I455" s="81"/>
      <c r="J455" s="253"/>
      <c r="K455" s="3"/>
    </row>
    <row r="456" spans="2:11" x14ac:dyDescent="0.2">
      <c r="B456" s="3"/>
      <c r="C456" s="310"/>
      <c r="D456" s="323"/>
      <c r="E456" s="260"/>
      <c r="F456" s="261"/>
      <c r="G456" s="315"/>
      <c r="H456" s="299"/>
      <c r="I456" s="81"/>
      <c r="J456" s="253"/>
      <c r="K456" s="3"/>
    </row>
    <row r="457" spans="2:11" x14ac:dyDescent="0.2">
      <c r="B457" s="3"/>
      <c r="C457" s="310"/>
      <c r="D457" s="323"/>
      <c r="E457" s="260"/>
      <c r="F457" s="261"/>
      <c r="G457" s="315"/>
      <c r="H457" s="299"/>
      <c r="I457" s="81"/>
      <c r="J457" s="253"/>
      <c r="K457" s="3"/>
    </row>
    <row r="458" spans="2:11" x14ac:dyDescent="0.2">
      <c r="B458" s="3"/>
      <c r="C458" s="310"/>
      <c r="D458" s="323"/>
      <c r="E458" s="260"/>
      <c r="F458" s="261"/>
      <c r="G458" s="315"/>
      <c r="H458" s="299"/>
      <c r="I458" s="81"/>
      <c r="J458" s="253"/>
      <c r="K458" s="3"/>
    </row>
    <row r="459" spans="2:11" x14ac:dyDescent="0.2">
      <c r="B459" s="3"/>
      <c r="C459" s="310"/>
      <c r="D459" s="323"/>
      <c r="E459" s="260"/>
      <c r="F459" s="261"/>
      <c r="G459" s="315"/>
      <c r="H459" s="299"/>
      <c r="I459" s="81"/>
      <c r="J459" s="253"/>
      <c r="K459" s="3"/>
    </row>
    <row r="460" spans="2:11" x14ac:dyDescent="0.2">
      <c r="B460" s="3"/>
      <c r="C460" s="310"/>
      <c r="D460" s="323"/>
      <c r="E460" s="260"/>
      <c r="F460" s="261"/>
      <c r="G460" s="315"/>
      <c r="H460" s="299"/>
      <c r="I460" s="81"/>
      <c r="J460" s="253"/>
      <c r="K460" s="3"/>
    </row>
    <row r="461" spans="2:11" x14ac:dyDescent="0.2">
      <c r="B461" s="3"/>
      <c r="C461" s="310"/>
      <c r="D461" s="323"/>
      <c r="E461" s="260"/>
      <c r="F461" s="261"/>
      <c r="G461" s="315"/>
      <c r="H461" s="299"/>
      <c r="I461" s="81"/>
      <c r="J461" s="253"/>
      <c r="K461" s="3"/>
    </row>
    <row r="462" spans="2:11" x14ac:dyDescent="0.2">
      <c r="B462" s="3"/>
      <c r="C462" s="310"/>
      <c r="D462" s="323"/>
      <c r="E462" s="260"/>
      <c r="F462" s="261"/>
      <c r="G462" s="315"/>
      <c r="H462" s="299"/>
      <c r="I462" s="81"/>
      <c r="J462" s="253"/>
      <c r="K462" s="3"/>
    </row>
    <row r="463" spans="2:11" x14ac:dyDescent="0.2">
      <c r="B463" s="3"/>
      <c r="C463" s="310"/>
      <c r="D463" s="323"/>
      <c r="E463" s="260"/>
      <c r="F463" s="261"/>
      <c r="G463" s="315"/>
      <c r="H463" s="299"/>
      <c r="I463" s="81"/>
      <c r="J463" s="253"/>
      <c r="K463" s="3"/>
    </row>
    <row r="464" spans="2:11" x14ac:dyDescent="0.2">
      <c r="B464" s="3"/>
      <c r="C464" s="310"/>
      <c r="D464" s="323"/>
      <c r="E464" s="260"/>
      <c r="F464" s="261"/>
      <c r="G464" s="315"/>
      <c r="H464" s="299"/>
      <c r="I464" s="81"/>
      <c r="J464" s="253"/>
      <c r="K464" s="3"/>
    </row>
    <row r="465" spans="2:11" x14ac:dyDescent="0.2">
      <c r="B465" s="3"/>
      <c r="C465" s="310"/>
      <c r="D465" s="323"/>
      <c r="E465" s="260"/>
      <c r="F465" s="261"/>
      <c r="G465" s="315"/>
      <c r="H465" s="299"/>
      <c r="I465" s="81"/>
      <c r="J465" s="253"/>
      <c r="K465" s="3"/>
    </row>
    <row r="466" spans="2:11" x14ac:dyDescent="0.2">
      <c r="B466" s="3"/>
      <c r="C466" s="310"/>
      <c r="D466" s="323"/>
      <c r="E466" s="260"/>
      <c r="F466" s="261"/>
      <c r="G466" s="315"/>
      <c r="H466" s="299"/>
      <c r="I466" s="81"/>
      <c r="J466" s="253"/>
      <c r="K466" s="3"/>
    </row>
    <row r="467" spans="2:11" x14ac:dyDescent="0.2">
      <c r="B467" s="3"/>
      <c r="C467" s="310"/>
      <c r="D467" s="323"/>
      <c r="E467" s="260"/>
      <c r="F467" s="261"/>
      <c r="G467" s="315"/>
      <c r="H467" s="299"/>
      <c r="I467" s="81"/>
      <c r="J467" s="253"/>
      <c r="K467" s="3"/>
    </row>
    <row r="468" spans="2:11" x14ac:dyDescent="0.2">
      <c r="B468" s="3"/>
      <c r="C468" s="310"/>
      <c r="D468" s="323"/>
      <c r="E468" s="260"/>
      <c r="F468" s="261"/>
      <c r="G468" s="315"/>
      <c r="H468" s="299"/>
      <c r="I468" s="81"/>
      <c r="J468" s="253"/>
      <c r="K468" s="3"/>
    </row>
    <row r="469" spans="2:11" x14ac:dyDescent="0.2">
      <c r="B469" s="3"/>
      <c r="C469" s="310"/>
      <c r="D469" s="323"/>
      <c r="E469" s="260"/>
      <c r="F469" s="261"/>
      <c r="G469" s="315"/>
      <c r="H469" s="299"/>
      <c r="I469" s="81"/>
      <c r="J469" s="253"/>
      <c r="K469" s="3"/>
    </row>
    <row r="470" spans="2:11" x14ac:dyDescent="0.2">
      <c r="B470" s="3"/>
      <c r="C470" s="310"/>
      <c r="D470" s="323"/>
      <c r="E470" s="260"/>
      <c r="F470" s="261"/>
      <c r="G470" s="315"/>
      <c r="H470" s="299"/>
      <c r="I470" s="81"/>
      <c r="J470" s="253"/>
      <c r="K470" s="3"/>
    </row>
    <row r="471" spans="2:11" x14ac:dyDescent="0.2">
      <c r="B471" s="3"/>
      <c r="C471" s="310"/>
      <c r="D471" s="323"/>
      <c r="E471" s="260"/>
      <c r="F471" s="261"/>
      <c r="G471" s="315"/>
      <c r="H471" s="299"/>
      <c r="I471" s="81"/>
      <c r="J471" s="253"/>
      <c r="K471" s="3"/>
    </row>
    <row r="472" spans="2:11" x14ac:dyDescent="0.2">
      <c r="B472" s="3"/>
      <c r="C472" s="310"/>
      <c r="D472" s="323"/>
      <c r="E472" s="260"/>
      <c r="F472" s="261"/>
      <c r="G472" s="315"/>
      <c r="H472" s="299"/>
      <c r="I472" s="81"/>
      <c r="J472" s="253"/>
      <c r="K472" s="3"/>
    </row>
    <row r="473" spans="2:11" x14ac:dyDescent="0.2">
      <c r="B473" s="3"/>
      <c r="C473" s="310"/>
      <c r="D473" s="323"/>
      <c r="E473" s="260"/>
      <c r="F473" s="261"/>
      <c r="G473" s="315"/>
      <c r="H473" s="299"/>
      <c r="I473" s="81"/>
      <c r="J473" s="253"/>
      <c r="K473" s="3"/>
    </row>
    <row r="474" spans="2:11" x14ac:dyDescent="0.2">
      <c r="B474" s="3"/>
      <c r="C474" s="310"/>
      <c r="D474" s="323"/>
      <c r="E474" s="260"/>
      <c r="F474" s="261"/>
      <c r="G474" s="315"/>
      <c r="H474" s="299"/>
      <c r="I474" s="81"/>
      <c r="J474" s="253"/>
      <c r="K474" s="3"/>
    </row>
    <row r="475" spans="2:11" x14ac:dyDescent="0.2">
      <c r="B475" s="3"/>
      <c r="C475" s="310"/>
      <c r="D475" s="323"/>
      <c r="E475" s="260"/>
      <c r="F475" s="261"/>
      <c r="G475" s="315"/>
      <c r="H475" s="299"/>
      <c r="I475" s="81"/>
      <c r="J475" s="253"/>
      <c r="K475" s="3"/>
    </row>
    <row r="476" spans="2:11" x14ac:dyDescent="0.2">
      <c r="B476" s="3"/>
      <c r="C476" s="310"/>
      <c r="D476" s="323"/>
      <c r="E476" s="260"/>
      <c r="F476" s="261"/>
      <c r="G476" s="315"/>
      <c r="H476" s="299"/>
      <c r="I476" s="81"/>
      <c r="J476" s="253"/>
      <c r="K476" s="3"/>
    </row>
    <row r="477" spans="2:11" x14ac:dyDescent="0.2">
      <c r="B477" s="3"/>
      <c r="C477" s="310"/>
      <c r="D477" s="323"/>
      <c r="E477" s="260"/>
      <c r="F477" s="261"/>
      <c r="G477" s="315"/>
      <c r="H477" s="299"/>
      <c r="I477" s="81"/>
      <c r="J477" s="253"/>
      <c r="K477" s="3"/>
    </row>
    <row r="478" spans="2:11" x14ac:dyDescent="0.2">
      <c r="B478" s="3"/>
      <c r="C478" s="310"/>
      <c r="D478" s="323"/>
      <c r="E478" s="260"/>
      <c r="F478" s="261"/>
      <c r="G478" s="315"/>
      <c r="H478" s="299"/>
      <c r="I478" s="81"/>
      <c r="J478" s="253"/>
      <c r="K478" s="3"/>
    </row>
    <row r="479" spans="2:11" x14ac:dyDescent="0.2">
      <c r="B479" s="3"/>
      <c r="C479" s="310"/>
      <c r="D479" s="323"/>
      <c r="E479" s="260"/>
      <c r="F479" s="261"/>
      <c r="G479" s="315"/>
      <c r="H479" s="299"/>
      <c r="I479" s="81"/>
      <c r="J479" s="253"/>
      <c r="K479" s="3"/>
    </row>
    <row r="480" spans="2:11" x14ac:dyDescent="0.2">
      <c r="B480" s="3"/>
      <c r="C480" s="310"/>
      <c r="D480" s="323"/>
      <c r="E480" s="260"/>
      <c r="F480" s="261"/>
      <c r="G480" s="315"/>
      <c r="H480" s="299"/>
      <c r="I480" s="81"/>
      <c r="J480" s="253"/>
      <c r="K480" s="3"/>
    </row>
    <row r="481" spans="2:11" x14ac:dyDescent="0.2">
      <c r="B481" s="3"/>
      <c r="C481" s="310"/>
      <c r="D481" s="323"/>
      <c r="E481" s="260"/>
      <c r="F481" s="261"/>
      <c r="G481" s="315"/>
      <c r="H481" s="299"/>
      <c r="I481" s="81"/>
      <c r="J481" s="253"/>
      <c r="K481" s="3"/>
    </row>
    <row r="482" spans="2:11" x14ac:dyDescent="0.2">
      <c r="B482" s="3"/>
      <c r="C482" s="310"/>
      <c r="D482" s="323"/>
      <c r="E482" s="260"/>
      <c r="F482" s="261"/>
      <c r="G482" s="315"/>
      <c r="H482" s="299"/>
      <c r="I482" s="81"/>
      <c r="J482" s="253"/>
      <c r="K482" s="3"/>
    </row>
    <row r="483" spans="2:11" x14ac:dyDescent="0.2">
      <c r="B483" s="3"/>
      <c r="C483" s="310"/>
      <c r="D483" s="323"/>
      <c r="E483" s="260"/>
      <c r="F483" s="261"/>
      <c r="G483" s="315"/>
      <c r="H483" s="299"/>
      <c r="I483" s="81"/>
      <c r="J483" s="253"/>
      <c r="K483" s="3"/>
    </row>
    <row r="484" spans="2:11" x14ac:dyDescent="0.2">
      <c r="B484" s="3"/>
      <c r="C484" s="310"/>
      <c r="D484" s="323"/>
      <c r="E484" s="260"/>
      <c r="F484" s="261"/>
      <c r="G484" s="315"/>
      <c r="H484" s="299"/>
      <c r="I484" s="81"/>
      <c r="J484" s="253"/>
      <c r="K484" s="3"/>
    </row>
    <row r="485" spans="2:11" x14ac:dyDescent="0.2">
      <c r="B485" s="3"/>
      <c r="C485" s="310"/>
      <c r="D485" s="323"/>
      <c r="E485" s="260"/>
      <c r="F485" s="261"/>
      <c r="G485" s="315"/>
      <c r="H485" s="299"/>
      <c r="I485" s="81"/>
      <c r="J485" s="253"/>
      <c r="K485" s="3"/>
    </row>
    <row r="486" spans="2:11" x14ac:dyDescent="0.2">
      <c r="B486" s="3"/>
      <c r="C486" s="310"/>
      <c r="D486" s="323"/>
      <c r="E486" s="260"/>
      <c r="F486" s="261"/>
      <c r="G486" s="315"/>
      <c r="H486" s="299"/>
      <c r="I486" s="81"/>
      <c r="J486" s="253"/>
      <c r="K486" s="3"/>
    </row>
    <row r="487" spans="2:11" x14ac:dyDescent="0.2">
      <c r="B487" s="3"/>
      <c r="C487" s="310"/>
      <c r="D487" s="323"/>
      <c r="E487" s="260"/>
      <c r="F487" s="261"/>
      <c r="G487" s="315"/>
      <c r="H487" s="299"/>
      <c r="I487" s="81"/>
      <c r="J487" s="253"/>
      <c r="K487" s="3"/>
    </row>
    <row r="488" spans="2:11" x14ac:dyDescent="0.2">
      <c r="B488" s="3"/>
      <c r="C488" s="310"/>
      <c r="D488" s="323"/>
      <c r="E488" s="260"/>
      <c r="F488" s="261"/>
      <c r="G488" s="315"/>
      <c r="H488" s="299"/>
      <c r="I488" s="81"/>
      <c r="J488" s="253"/>
      <c r="K488" s="3"/>
    </row>
    <row r="489" spans="2:11" x14ac:dyDescent="0.2">
      <c r="B489" s="3"/>
      <c r="C489" s="310"/>
      <c r="D489" s="323"/>
      <c r="E489" s="260"/>
      <c r="F489" s="261"/>
      <c r="G489" s="315"/>
      <c r="H489" s="299"/>
      <c r="I489" s="81"/>
      <c r="J489" s="253"/>
      <c r="K489" s="3"/>
    </row>
    <row r="490" spans="2:11" x14ac:dyDescent="0.2">
      <c r="B490" s="3"/>
      <c r="C490" s="310"/>
      <c r="D490" s="323"/>
      <c r="E490" s="260"/>
      <c r="F490" s="261"/>
      <c r="G490" s="315"/>
      <c r="H490" s="299"/>
      <c r="I490" s="81"/>
      <c r="J490" s="253"/>
      <c r="K490" s="3"/>
    </row>
    <row r="491" spans="2:11" x14ac:dyDescent="0.2">
      <c r="B491" s="3"/>
      <c r="C491" s="310"/>
      <c r="D491" s="323"/>
      <c r="E491" s="260"/>
      <c r="F491" s="261"/>
      <c r="G491" s="315"/>
      <c r="H491" s="299"/>
      <c r="I491" s="81"/>
      <c r="J491" s="253"/>
      <c r="K491" s="3"/>
    </row>
    <row r="492" spans="2:11" x14ac:dyDescent="0.2">
      <c r="B492" s="3"/>
      <c r="C492" s="310"/>
      <c r="D492" s="323"/>
      <c r="E492" s="260"/>
      <c r="F492" s="261"/>
      <c r="G492" s="315"/>
      <c r="H492" s="299"/>
      <c r="I492" s="81"/>
      <c r="J492" s="253"/>
      <c r="K492" s="3"/>
    </row>
    <row r="493" spans="2:11" x14ac:dyDescent="0.2">
      <c r="B493" s="3"/>
      <c r="C493" s="310"/>
      <c r="D493" s="323"/>
      <c r="E493" s="260"/>
      <c r="F493" s="261"/>
      <c r="G493" s="315"/>
      <c r="H493" s="299"/>
      <c r="I493" s="81"/>
      <c r="J493" s="253"/>
      <c r="K493" s="3"/>
    </row>
    <row r="494" spans="2:11" x14ac:dyDescent="0.2">
      <c r="B494" s="3"/>
      <c r="C494" s="310"/>
      <c r="D494" s="323"/>
      <c r="E494" s="260"/>
      <c r="F494" s="261"/>
      <c r="G494" s="315"/>
      <c r="H494" s="299"/>
      <c r="I494" s="81"/>
      <c r="J494" s="253"/>
      <c r="K494" s="3"/>
    </row>
    <row r="495" spans="2:11" x14ac:dyDescent="0.2">
      <c r="B495" s="3"/>
      <c r="C495" s="310"/>
      <c r="D495" s="323"/>
      <c r="E495" s="260"/>
      <c r="F495" s="261"/>
      <c r="G495" s="315"/>
      <c r="H495" s="299"/>
      <c r="I495" s="81"/>
      <c r="J495" s="253"/>
      <c r="K495" s="3"/>
    </row>
    <row r="496" spans="2:11" x14ac:dyDescent="0.2">
      <c r="B496" s="3"/>
      <c r="C496" s="310"/>
      <c r="D496" s="323"/>
      <c r="E496" s="260"/>
      <c r="F496" s="261"/>
      <c r="G496" s="315"/>
      <c r="H496" s="299"/>
      <c r="I496" s="81"/>
      <c r="J496" s="253"/>
      <c r="K496" s="3"/>
    </row>
    <row r="497" spans="2:11" x14ac:dyDescent="0.2">
      <c r="B497" s="3"/>
      <c r="C497" s="310"/>
      <c r="D497" s="323"/>
      <c r="E497" s="260"/>
      <c r="F497" s="261"/>
      <c r="G497" s="315"/>
      <c r="H497" s="299"/>
      <c r="I497" s="81"/>
      <c r="J497" s="253"/>
      <c r="K497" s="3"/>
    </row>
    <row r="498" spans="2:11" x14ac:dyDescent="0.2">
      <c r="B498" s="3"/>
      <c r="C498" s="310"/>
      <c r="D498" s="323"/>
      <c r="E498" s="260"/>
      <c r="F498" s="261"/>
      <c r="G498" s="315"/>
      <c r="H498" s="299"/>
      <c r="I498" s="81"/>
      <c r="J498" s="253"/>
      <c r="K498" s="3"/>
    </row>
    <row r="499" spans="2:11" x14ac:dyDescent="0.2">
      <c r="B499" s="3"/>
      <c r="C499" s="310"/>
      <c r="D499" s="323"/>
      <c r="E499" s="260"/>
      <c r="F499" s="261"/>
      <c r="G499" s="315"/>
      <c r="H499" s="299"/>
      <c r="I499" s="81"/>
      <c r="J499" s="253"/>
      <c r="K499" s="3"/>
    </row>
    <row r="500" spans="2:11" x14ac:dyDescent="0.2">
      <c r="B500" s="3"/>
      <c r="C500" s="310"/>
      <c r="D500" s="323"/>
      <c r="E500" s="260"/>
      <c r="F500" s="261"/>
      <c r="G500" s="315"/>
      <c r="H500" s="299"/>
      <c r="I500" s="81"/>
      <c r="J500" s="253"/>
      <c r="K500" s="3"/>
    </row>
    <row r="501" spans="2:11" x14ac:dyDescent="0.2">
      <c r="B501" s="3"/>
      <c r="C501" s="310"/>
      <c r="D501" s="323"/>
      <c r="E501" s="260"/>
      <c r="F501" s="261"/>
      <c r="G501" s="315"/>
      <c r="H501" s="299"/>
      <c r="I501" s="81"/>
      <c r="J501" s="253"/>
      <c r="K501" s="3"/>
    </row>
    <row r="502" spans="2:11" x14ac:dyDescent="0.2">
      <c r="B502" s="3"/>
      <c r="C502" s="310"/>
      <c r="D502" s="323"/>
      <c r="E502" s="260"/>
      <c r="F502" s="261"/>
      <c r="G502" s="315"/>
      <c r="H502" s="299"/>
      <c r="I502" s="81"/>
      <c r="J502" s="253"/>
      <c r="K502" s="3"/>
    </row>
    <row r="503" spans="2:11" x14ac:dyDescent="0.2">
      <c r="B503" s="3"/>
      <c r="C503" s="310"/>
      <c r="D503" s="323"/>
      <c r="E503" s="260"/>
      <c r="F503" s="261"/>
      <c r="G503" s="315"/>
      <c r="H503" s="299"/>
      <c r="I503" s="81"/>
      <c r="J503" s="253"/>
      <c r="K503" s="3"/>
    </row>
    <row r="504" spans="2:11" x14ac:dyDescent="0.2">
      <c r="B504" s="3"/>
      <c r="C504" s="310"/>
      <c r="D504" s="323"/>
      <c r="E504" s="260"/>
      <c r="F504" s="261"/>
      <c r="G504" s="315"/>
      <c r="H504" s="299"/>
      <c r="I504" s="81"/>
      <c r="J504" s="253"/>
      <c r="K504" s="3"/>
    </row>
    <row r="505" spans="2:11" x14ac:dyDescent="0.2">
      <c r="B505" s="3"/>
      <c r="C505" s="310"/>
      <c r="D505" s="323"/>
      <c r="E505" s="260"/>
      <c r="F505" s="261"/>
      <c r="G505" s="315"/>
      <c r="H505" s="299"/>
      <c r="I505" s="81"/>
      <c r="J505" s="253"/>
      <c r="K505" s="3"/>
    </row>
    <row r="506" spans="2:11" x14ac:dyDescent="0.2">
      <c r="B506" s="3"/>
      <c r="C506" s="310"/>
      <c r="D506" s="323"/>
      <c r="E506" s="260"/>
      <c r="F506" s="261"/>
      <c r="G506" s="315"/>
      <c r="H506" s="299"/>
      <c r="I506" s="81"/>
      <c r="J506" s="253"/>
      <c r="K506" s="3"/>
    </row>
    <row r="507" spans="2:11" x14ac:dyDescent="0.2">
      <c r="B507" s="3"/>
      <c r="C507" s="310"/>
      <c r="D507" s="323"/>
      <c r="E507" s="260"/>
      <c r="F507" s="261"/>
      <c r="G507" s="315"/>
      <c r="H507" s="299"/>
      <c r="I507" s="81"/>
      <c r="J507" s="253"/>
      <c r="K507" s="3"/>
    </row>
    <row r="508" spans="2:11" x14ac:dyDescent="0.2">
      <c r="B508" s="3"/>
      <c r="C508" s="310"/>
      <c r="D508" s="323"/>
      <c r="E508" s="260"/>
      <c r="F508" s="261"/>
      <c r="G508" s="315"/>
      <c r="H508" s="299"/>
      <c r="I508" s="81"/>
      <c r="J508" s="253"/>
      <c r="K508" s="3"/>
    </row>
    <row r="509" spans="2:11" x14ac:dyDescent="0.2">
      <c r="B509" s="3"/>
      <c r="C509" s="310"/>
      <c r="D509" s="323"/>
      <c r="E509" s="260"/>
      <c r="F509" s="261"/>
      <c r="G509" s="315"/>
      <c r="H509" s="299"/>
      <c r="I509" s="81"/>
      <c r="J509" s="253"/>
      <c r="K509" s="3"/>
    </row>
    <row r="510" spans="2:11" x14ac:dyDescent="0.2">
      <c r="B510" s="3"/>
      <c r="C510" s="310"/>
      <c r="D510" s="323"/>
      <c r="E510" s="260"/>
      <c r="F510" s="261"/>
      <c r="G510" s="315"/>
      <c r="H510" s="299"/>
      <c r="I510" s="81"/>
      <c r="J510" s="253"/>
      <c r="K510" s="3"/>
    </row>
    <row r="511" spans="2:11" x14ac:dyDescent="0.2">
      <c r="B511" s="3"/>
      <c r="C511" s="310"/>
      <c r="D511" s="323"/>
      <c r="E511" s="260"/>
      <c r="F511" s="261"/>
      <c r="G511" s="315"/>
      <c r="H511" s="299"/>
      <c r="I511" s="81"/>
      <c r="J511" s="253"/>
      <c r="K511" s="3"/>
    </row>
    <row r="512" spans="2:11" x14ac:dyDescent="0.2">
      <c r="B512" s="3"/>
      <c r="C512" s="310"/>
      <c r="D512" s="323"/>
      <c r="E512" s="260"/>
      <c r="F512" s="261"/>
      <c r="G512" s="315"/>
      <c r="H512" s="299"/>
      <c r="I512" s="81"/>
      <c r="J512" s="253"/>
      <c r="K512" s="3"/>
    </row>
    <row r="513" spans="2:11" x14ac:dyDescent="0.2">
      <c r="B513" s="3"/>
      <c r="C513" s="310"/>
      <c r="D513" s="323"/>
      <c r="E513" s="260"/>
      <c r="F513" s="261"/>
      <c r="G513" s="315"/>
      <c r="H513" s="299"/>
      <c r="I513" s="81"/>
      <c r="J513" s="253"/>
      <c r="K513" s="3"/>
    </row>
    <row r="514" spans="2:11" x14ac:dyDescent="0.2">
      <c r="B514" s="3"/>
      <c r="C514" s="310"/>
      <c r="D514" s="323"/>
      <c r="E514" s="260"/>
      <c r="F514" s="261"/>
      <c r="G514" s="315"/>
      <c r="H514" s="299"/>
      <c r="I514" s="81"/>
      <c r="J514" s="253"/>
      <c r="K514" s="3"/>
    </row>
    <row r="515" spans="2:11" x14ac:dyDescent="0.2">
      <c r="B515" s="3"/>
      <c r="C515" s="310"/>
      <c r="D515" s="323"/>
      <c r="E515" s="260"/>
      <c r="F515" s="261"/>
      <c r="G515" s="315"/>
      <c r="H515" s="299"/>
      <c r="I515" s="81"/>
      <c r="J515" s="253"/>
      <c r="K515" s="3"/>
    </row>
    <row r="516" spans="2:11" x14ac:dyDescent="0.2">
      <c r="B516" s="3"/>
      <c r="C516" s="310"/>
      <c r="D516" s="323"/>
      <c r="E516" s="260"/>
      <c r="F516" s="261"/>
      <c r="G516" s="315"/>
      <c r="H516" s="299"/>
      <c r="I516" s="81"/>
      <c r="J516" s="253"/>
      <c r="K516" s="3"/>
    </row>
    <row r="517" spans="2:11" x14ac:dyDescent="0.2">
      <c r="B517" s="3"/>
      <c r="C517" s="310"/>
      <c r="D517" s="323"/>
      <c r="E517" s="260"/>
      <c r="F517" s="261"/>
      <c r="G517" s="315"/>
      <c r="H517" s="299"/>
      <c r="I517" s="81"/>
      <c r="J517" s="253"/>
      <c r="K517" s="3"/>
    </row>
    <row r="518" spans="2:11" x14ac:dyDescent="0.2">
      <c r="B518" s="3"/>
      <c r="C518" s="310"/>
      <c r="D518" s="323"/>
      <c r="E518" s="260"/>
      <c r="F518" s="261"/>
      <c r="G518" s="315"/>
      <c r="H518" s="299"/>
      <c r="I518" s="81"/>
      <c r="J518" s="253"/>
      <c r="K518" s="3"/>
    </row>
    <row r="519" spans="2:11" x14ac:dyDescent="0.2">
      <c r="B519" s="3"/>
      <c r="C519" s="310"/>
      <c r="D519" s="323"/>
      <c r="E519" s="260"/>
      <c r="F519" s="261"/>
      <c r="G519" s="315"/>
      <c r="H519" s="299"/>
      <c r="I519" s="81"/>
      <c r="J519" s="253"/>
      <c r="K519" s="3"/>
    </row>
    <row r="520" spans="2:11" x14ac:dyDescent="0.2">
      <c r="B520" s="3"/>
      <c r="C520" s="310"/>
      <c r="D520" s="323"/>
      <c r="E520" s="260"/>
      <c r="F520" s="261"/>
      <c r="G520" s="315"/>
      <c r="H520" s="299"/>
      <c r="I520" s="81"/>
      <c r="J520" s="253"/>
      <c r="K520" s="3"/>
    </row>
    <row r="521" spans="2:11" x14ac:dyDescent="0.2">
      <c r="B521" s="3"/>
      <c r="C521" s="310"/>
      <c r="D521" s="323"/>
      <c r="E521" s="260"/>
      <c r="F521" s="261"/>
      <c r="G521" s="315"/>
      <c r="H521" s="299"/>
      <c r="I521" s="81"/>
      <c r="J521" s="253"/>
      <c r="K521" s="3"/>
    </row>
    <row r="522" spans="2:11" x14ac:dyDescent="0.2">
      <c r="B522" s="3"/>
      <c r="C522" s="310"/>
      <c r="D522" s="323"/>
      <c r="E522" s="260"/>
      <c r="F522" s="261"/>
      <c r="G522" s="315"/>
      <c r="H522" s="299"/>
      <c r="I522" s="81"/>
      <c r="J522" s="253"/>
      <c r="K522" s="3"/>
    </row>
    <row r="523" spans="2:11" x14ac:dyDescent="0.2">
      <c r="B523" s="3"/>
      <c r="C523" s="310"/>
      <c r="D523" s="323"/>
      <c r="E523" s="260"/>
      <c r="F523" s="261"/>
      <c r="G523" s="315"/>
      <c r="H523" s="299"/>
      <c r="I523" s="81"/>
      <c r="J523" s="253"/>
      <c r="K523" s="3"/>
    </row>
    <row r="524" spans="2:11" x14ac:dyDescent="0.2">
      <c r="B524" s="3"/>
      <c r="C524" s="310"/>
      <c r="D524" s="323"/>
      <c r="E524" s="260"/>
      <c r="F524" s="261"/>
      <c r="G524" s="315"/>
      <c r="H524" s="299"/>
      <c r="I524" s="81"/>
      <c r="J524" s="253"/>
      <c r="K524" s="3"/>
    </row>
    <row r="525" spans="2:11" x14ac:dyDescent="0.2">
      <c r="B525" s="3"/>
      <c r="C525" s="310"/>
      <c r="D525" s="323"/>
      <c r="E525" s="260"/>
      <c r="F525" s="261"/>
      <c r="G525" s="315"/>
      <c r="H525" s="299"/>
      <c r="I525" s="81"/>
      <c r="J525" s="253"/>
      <c r="K525" s="3"/>
    </row>
    <row r="526" spans="2:11" x14ac:dyDescent="0.2">
      <c r="B526" s="3"/>
      <c r="C526" s="310"/>
      <c r="D526" s="323"/>
      <c r="E526" s="260"/>
      <c r="F526" s="261"/>
      <c r="G526" s="315"/>
      <c r="H526" s="299"/>
      <c r="I526" s="81"/>
      <c r="J526" s="253"/>
      <c r="K526" s="3"/>
    </row>
    <row r="527" spans="2:11" x14ac:dyDescent="0.2">
      <c r="B527" s="3"/>
      <c r="C527" s="310"/>
      <c r="D527" s="323"/>
      <c r="E527" s="260"/>
      <c r="F527" s="261"/>
      <c r="G527" s="315"/>
      <c r="H527" s="299"/>
      <c r="I527" s="81"/>
      <c r="J527" s="253"/>
      <c r="K527" s="3"/>
    </row>
    <row r="528" spans="2:11" x14ac:dyDescent="0.2">
      <c r="B528" s="3"/>
      <c r="C528" s="310"/>
      <c r="D528" s="323"/>
      <c r="E528" s="260"/>
      <c r="F528" s="261"/>
      <c r="G528" s="315"/>
      <c r="H528" s="299"/>
      <c r="I528" s="81"/>
      <c r="J528" s="253"/>
      <c r="K528" s="3"/>
    </row>
    <row r="529" spans="2:11" x14ac:dyDescent="0.2">
      <c r="B529" s="3"/>
      <c r="C529" s="310"/>
      <c r="D529" s="323"/>
      <c r="E529" s="260"/>
      <c r="F529" s="261"/>
      <c r="G529" s="315"/>
      <c r="H529" s="299"/>
      <c r="I529" s="81"/>
      <c r="J529" s="253"/>
      <c r="K529" s="3"/>
    </row>
    <row r="530" spans="2:11" x14ac:dyDescent="0.2">
      <c r="B530" s="3"/>
      <c r="C530" s="310"/>
      <c r="D530" s="323"/>
      <c r="E530" s="260"/>
      <c r="F530" s="261"/>
      <c r="G530" s="315"/>
      <c r="H530" s="299"/>
      <c r="I530" s="81"/>
      <c r="J530" s="253"/>
      <c r="K530" s="3"/>
    </row>
    <row r="531" spans="2:11" x14ac:dyDescent="0.2">
      <c r="B531" s="3"/>
      <c r="C531" s="310"/>
      <c r="D531" s="323"/>
      <c r="E531" s="260"/>
      <c r="F531" s="261"/>
      <c r="G531" s="315"/>
      <c r="H531" s="299"/>
      <c r="I531" s="81"/>
      <c r="J531" s="253"/>
      <c r="K531" s="3"/>
    </row>
    <row r="532" spans="2:11" x14ac:dyDescent="0.2">
      <c r="B532" s="3"/>
      <c r="C532" s="310"/>
      <c r="D532" s="323"/>
      <c r="E532" s="260"/>
      <c r="F532" s="261"/>
      <c r="G532" s="315"/>
      <c r="H532" s="299"/>
      <c r="I532" s="81"/>
      <c r="J532" s="253"/>
      <c r="K532" s="3"/>
    </row>
    <row r="533" spans="2:11" x14ac:dyDescent="0.2">
      <c r="B533" s="3"/>
      <c r="C533" s="310"/>
      <c r="D533" s="323"/>
      <c r="E533" s="260"/>
      <c r="F533" s="261"/>
      <c r="G533" s="315"/>
      <c r="H533" s="299"/>
      <c r="I533" s="81"/>
      <c r="J533" s="253"/>
      <c r="K533" s="3"/>
    </row>
    <row r="534" spans="2:11" x14ac:dyDescent="0.2">
      <c r="B534" s="3"/>
      <c r="C534" s="310"/>
      <c r="D534" s="323"/>
      <c r="E534" s="260"/>
      <c r="F534" s="261"/>
      <c r="G534" s="315"/>
      <c r="H534" s="299"/>
      <c r="I534" s="81"/>
      <c r="J534" s="253"/>
      <c r="K534" s="3"/>
    </row>
    <row r="535" spans="2:11" x14ac:dyDescent="0.2">
      <c r="B535" s="3"/>
      <c r="C535" s="310"/>
      <c r="D535" s="323"/>
      <c r="E535" s="260"/>
      <c r="F535" s="261"/>
      <c r="G535" s="315"/>
      <c r="H535" s="299"/>
      <c r="I535" s="81"/>
      <c r="J535" s="253"/>
      <c r="K535" s="3"/>
    </row>
    <row r="536" spans="2:11" x14ac:dyDescent="0.2">
      <c r="B536" s="3"/>
      <c r="C536" s="310"/>
      <c r="D536" s="323"/>
      <c r="E536" s="260"/>
      <c r="F536" s="261"/>
      <c r="G536" s="315"/>
      <c r="H536" s="299"/>
      <c r="I536" s="81"/>
      <c r="J536" s="253"/>
      <c r="K536" s="3"/>
    </row>
    <row r="537" spans="2:11" x14ac:dyDescent="0.2">
      <c r="B537" s="3"/>
      <c r="C537" s="310"/>
      <c r="D537" s="323"/>
      <c r="E537" s="260"/>
      <c r="F537" s="261"/>
      <c r="G537" s="315"/>
      <c r="H537" s="299"/>
      <c r="I537" s="81"/>
      <c r="J537" s="253"/>
      <c r="K537" s="3"/>
    </row>
    <row r="538" spans="2:11" x14ac:dyDescent="0.2">
      <c r="B538" s="3"/>
      <c r="C538" s="310"/>
      <c r="D538" s="323"/>
      <c r="E538" s="260"/>
      <c r="F538" s="261"/>
      <c r="G538" s="315"/>
      <c r="H538" s="299"/>
      <c r="I538" s="81"/>
      <c r="J538" s="253"/>
      <c r="K538" s="3"/>
    </row>
    <row r="539" spans="2:11" x14ac:dyDescent="0.2">
      <c r="B539" s="3"/>
      <c r="C539" s="310"/>
      <c r="D539" s="323"/>
      <c r="E539" s="260"/>
      <c r="F539" s="261"/>
      <c r="G539" s="315"/>
      <c r="H539" s="299"/>
      <c r="I539" s="81"/>
      <c r="J539" s="253"/>
      <c r="K539" s="3"/>
    </row>
    <row r="540" spans="2:11" x14ac:dyDescent="0.2">
      <c r="B540" s="3"/>
      <c r="C540" s="310"/>
      <c r="D540" s="323"/>
      <c r="E540" s="260"/>
      <c r="F540" s="261"/>
      <c r="G540" s="315"/>
      <c r="H540" s="299"/>
      <c r="I540" s="81"/>
      <c r="J540" s="253"/>
      <c r="K540" s="3"/>
    </row>
    <row r="541" spans="2:11" x14ac:dyDescent="0.2">
      <c r="B541" s="3"/>
      <c r="C541" s="310"/>
      <c r="D541" s="323"/>
      <c r="E541" s="260"/>
      <c r="F541" s="261"/>
      <c r="G541" s="315"/>
      <c r="H541" s="299"/>
      <c r="I541" s="81"/>
      <c r="J541" s="253"/>
      <c r="K541" s="3"/>
    </row>
    <row r="542" spans="2:11" x14ac:dyDescent="0.2">
      <c r="B542" s="3"/>
      <c r="C542" s="310"/>
      <c r="D542" s="323"/>
      <c r="E542" s="260"/>
      <c r="F542" s="261"/>
      <c r="G542" s="315"/>
      <c r="H542" s="299"/>
      <c r="I542" s="81"/>
      <c r="J542" s="253"/>
      <c r="K542" s="3"/>
    </row>
    <row r="543" spans="2:11" x14ac:dyDescent="0.2">
      <c r="B543" s="3"/>
      <c r="C543" s="310"/>
      <c r="D543" s="323"/>
      <c r="E543" s="260"/>
      <c r="F543" s="261"/>
      <c r="G543" s="315"/>
      <c r="H543" s="299"/>
      <c r="I543" s="81"/>
      <c r="J543" s="253"/>
      <c r="K543" s="3"/>
    </row>
    <row r="544" spans="2:11" x14ac:dyDescent="0.2">
      <c r="B544" s="3"/>
      <c r="C544" s="310"/>
      <c r="D544" s="323"/>
      <c r="E544" s="260"/>
      <c r="F544" s="261"/>
      <c r="G544" s="315"/>
      <c r="H544" s="299"/>
      <c r="I544" s="81"/>
      <c r="J544" s="253"/>
      <c r="K544" s="3"/>
    </row>
    <row r="545" spans="2:11" x14ac:dyDescent="0.2">
      <c r="B545" s="3"/>
      <c r="C545" s="310"/>
      <c r="D545" s="323"/>
      <c r="E545" s="260"/>
      <c r="F545" s="261"/>
      <c r="G545" s="315"/>
      <c r="H545" s="299"/>
      <c r="I545" s="81"/>
      <c r="J545" s="253"/>
      <c r="K545" s="3"/>
    </row>
    <row r="546" spans="2:11" x14ac:dyDescent="0.2">
      <c r="B546" s="3"/>
      <c r="C546" s="310"/>
      <c r="D546" s="323"/>
      <c r="E546" s="260"/>
      <c r="F546" s="261"/>
      <c r="G546" s="315"/>
      <c r="H546" s="299"/>
      <c r="I546" s="81"/>
      <c r="J546" s="253"/>
      <c r="K546" s="3"/>
    </row>
    <row r="547" spans="2:11" x14ac:dyDescent="0.2">
      <c r="B547" s="3"/>
      <c r="C547" s="310"/>
      <c r="D547" s="323"/>
      <c r="E547" s="260"/>
      <c r="F547" s="261"/>
      <c r="G547" s="315"/>
      <c r="H547" s="299"/>
      <c r="I547" s="81"/>
      <c r="J547" s="253"/>
      <c r="K547" s="3"/>
    </row>
    <row r="548" spans="2:11" x14ac:dyDescent="0.2">
      <c r="B548" s="3"/>
      <c r="C548" s="310"/>
      <c r="D548" s="323"/>
      <c r="E548" s="260"/>
      <c r="F548" s="261"/>
      <c r="G548" s="315"/>
      <c r="H548" s="299"/>
      <c r="I548" s="81"/>
      <c r="J548" s="253"/>
      <c r="K548" s="3"/>
    </row>
    <row r="549" spans="2:11" x14ac:dyDescent="0.2">
      <c r="B549" s="3"/>
      <c r="C549" s="310"/>
      <c r="D549" s="323"/>
      <c r="E549" s="260"/>
      <c r="F549" s="261"/>
      <c r="G549" s="315"/>
      <c r="H549" s="299"/>
      <c r="I549" s="81"/>
      <c r="J549" s="253"/>
      <c r="K549" s="3"/>
    </row>
    <row r="550" spans="2:11" x14ac:dyDescent="0.2">
      <c r="B550" s="3"/>
      <c r="C550" s="310"/>
      <c r="D550" s="323"/>
      <c r="E550" s="260"/>
      <c r="F550" s="261"/>
      <c r="G550" s="315"/>
      <c r="H550" s="299"/>
      <c r="I550" s="81"/>
      <c r="J550" s="253"/>
      <c r="K550" s="3"/>
    </row>
    <row r="551" spans="2:11" x14ac:dyDescent="0.2">
      <c r="B551" s="3"/>
      <c r="C551" s="310"/>
      <c r="D551" s="323"/>
      <c r="E551" s="260"/>
      <c r="F551" s="261"/>
      <c r="G551" s="315"/>
      <c r="H551" s="299"/>
      <c r="I551" s="81"/>
      <c r="J551" s="253"/>
      <c r="K551" s="3"/>
    </row>
    <row r="552" spans="2:11" x14ac:dyDescent="0.2">
      <c r="B552" s="3"/>
      <c r="C552" s="310"/>
      <c r="D552" s="323"/>
      <c r="E552" s="260"/>
      <c r="F552" s="261"/>
      <c r="G552" s="315"/>
      <c r="H552" s="299"/>
      <c r="I552" s="81"/>
      <c r="J552" s="253"/>
      <c r="K552" s="3"/>
    </row>
    <row r="553" spans="2:11" x14ac:dyDescent="0.2">
      <c r="B553" s="3"/>
      <c r="C553" s="310"/>
      <c r="D553" s="323"/>
      <c r="E553" s="260"/>
      <c r="F553" s="261"/>
      <c r="G553" s="315"/>
      <c r="H553" s="299"/>
      <c r="I553" s="81"/>
      <c r="J553" s="253"/>
      <c r="K553" s="3"/>
    </row>
    <row r="554" spans="2:11" x14ac:dyDescent="0.2">
      <c r="B554" s="3"/>
      <c r="C554" s="310"/>
      <c r="D554" s="323"/>
      <c r="E554" s="260"/>
      <c r="F554" s="261"/>
      <c r="G554" s="315"/>
      <c r="H554" s="299"/>
      <c r="I554" s="81"/>
      <c r="J554" s="253"/>
      <c r="K554" s="3"/>
    </row>
    <row r="555" spans="2:11" x14ac:dyDescent="0.2">
      <c r="B555" s="3"/>
      <c r="C555" s="310"/>
      <c r="D555" s="323"/>
      <c r="E555" s="260"/>
      <c r="F555" s="261"/>
      <c r="G555" s="315"/>
      <c r="H555" s="299"/>
      <c r="I555" s="81"/>
      <c r="J555" s="253"/>
      <c r="K555" s="3"/>
    </row>
    <row r="556" spans="2:11" x14ac:dyDescent="0.2">
      <c r="B556" s="3"/>
      <c r="C556" s="310"/>
      <c r="D556" s="323"/>
      <c r="E556" s="260"/>
      <c r="F556" s="261"/>
      <c r="G556" s="315"/>
      <c r="H556" s="299"/>
      <c r="I556" s="81"/>
      <c r="J556" s="253"/>
      <c r="K556" s="3"/>
    </row>
    <row r="557" spans="2:11" x14ac:dyDescent="0.2">
      <c r="B557" s="3"/>
      <c r="C557" s="310"/>
      <c r="D557" s="323"/>
      <c r="E557" s="260"/>
      <c r="F557" s="261"/>
      <c r="G557" s="315"/>
      <c r="H557" s="299"/>
      <c r="I557" s="81"/>
      <c r="J557" s="253"/>
      <c r="K557" s="3"/>
    </row>
    <row r="558" spans="2:11" x14ac:dyDescent="0.2">
      <c r="B558" s="3"/>
      <c r="C558" s="310"/>
      <c r="D558" s="323"/>
      <c r="E558" s="260"/>
      <c r="F558" s="261"/>
      <c r="G558" s="315"/>
      <c r="H558" s="299"/>
      <c r="I558" s="81"/>
      <c r="J558" s="253"/>
      <c r="K558" s="3"/>
    </row>
    <row r="559" spans="2:11" x14ac:dyDescent="0.2">
      <c r="B559" s="3"/>
      <c r="C559" s="310"/>
      <c r="D559" s="323"/>
      <c r="E559" s="260"/>
      <c r="F559" s="261"/>
      <c r="G559" s="315"/>
      <c r="H559" s="299"/>
      <c r="I559" s="81"/>
      <c r="J559" s="253"/>
      <c r="K559" s="3"/>
    </row>
    <row r="560" spans="2:11" x14ac:dyDescent="0.2">
      <c r="B560" s="3"/>
      <c r="C560" s="310"/>
      <c r="D560" s="323"/>
      <c r="E560" s="260"/>
      <c r="F560" s="261"/>
      <c r="G560" s="315"/>
      <c r="H560" s="299"/>
      <c r="I560" s="81"/>
      <c r="J560" s="253"/>
      <c r="K560" s="3"/>
    </row>
    <row r="561" spans="2:11" x14ac:dyDescent="0.2">
      <c r="B561" s="3"/>
      <c r="C561" s="310"/>
      <c r="D561" s="323"/>
      <c r="E561" s="260"/>
      <c r="F561" s="261"/>
      <c r="G561" s="315"/>
      <c r="H561" s="299"/>
      <c r="I561" s="81"/>
      <c r="J561" s="253"/>
      <c r="K561" s="3"/>
    </row>
    <row r="562" spans="2:11" x14ac:dyDescent="0.2">
      <c r="B562" s="3"/>
      <c r="C562" s="310"/>
      <c r="D562" s="323"/>
      <c r="E562" s="260"/>
      <c r="F562" s="261"/>
      <c r="G562" s="315"/>
      <c r="H562" s="299"/>
      <c r="I562" s="81"/>
      <c r="J562" s="253"/>
      <c r="K562" s="3"/>
    </row>
    <row r="563" spans="2:11" x14ac:dyDescent="0.2">
      <c r="B563" s="3"/>
      <c r="C563" s="310"/>
      <c r="D563" s="323"/>
      <c r="E563" s="260"/>
      <c r="F563" s="261"/>
      <c r="G563" s="315"/>
      <c r="H563" s="299"/>
      <c r="I563" s="81"/>
      <c r="J563" s="253"/>
      <c r="K563" s="3"/>
    </row>
    <row r="564" spans="2:11" x14ac:dyDescent="0.2">
      <c r="B564" s="3"/>
      <c r="C564" s="310"/>
      <c r="D564" s="323"/>
      <c r="E564" s="260"/>
      <c r="F564" s="261"/>
      <c r="G564" s="315"/>
      <c r="H564" s="299"/>
      <c r="I564" s="81"/>
      <c r="J564" s="253"/>
      <c r="K564" s="3"/>
    </row>
    <row r="565" spans="2:11" x14ac:dyDescent="0.2">
      <c r="B565" s="3"/>
      <c r="C565" s="310"/>
      <c r="D565" s="323"/>
      <c r="E565" s="260"/>
      <c r="F565" s="261"/>
      <c r="G565" s="315"/>
      <c r="H565" s="299"/>
      <c r="I565" s="81"/>
      <c r="J565" s="253"/>
      <c r="K565" s="3"/>
    </row>
    <row r="566" spans="2:11" x14ac:dyDescent="0.2">
      <c r="B566" s="3"/>
      <c r="C566" s="310"/>
      <c r="D566" s="323"/>
      <c r="E566" s="260"/>
      <c r="F566" s="261"/>
      <c r="G566" s="315"/>
      <c r="H566" s="299"/>
      <c r="I566" s="81"/>
      <c r="J566" s="253"/>
      <c r="K566" s="3"/>
    </row>
    <row r="567" spans="2:11" x14ac:dyDescent="0.2">
      <c r="B567" s="3"/>
      <c r="C567" s="310"/>
      <c r="D567" s="323"/>
      <c r="E567" s="260"/>
      <c r="F567" s="261"/>
      <c r="G567" s="315"/>
      <c r="H567" s="299"/>
      <c r="I567" s="81"/>
      <c r="J567" s="253"/>
      <c r="K567" s="3"/>
    </row>
    <row r="568" spans="2:11" x14ac:dyDescent="0.2">
      <c r="B568" s="3"/>
      <c r="C568" s="310"/>
      <c r="D568" s="323"/>
      <c r="E568" s="260"/>
      <c r="F568" s="261"/>
      <c r="G568" s="315"/>
      <c r="H568" s="299"/>
      <c r="I568" s="81"/>
      <c r="J568" s="253"/>
      <c r="K568" s="3"/>
    </row>
    <row r="569" spans="2:11" x14ac:dyDescent="0.2">
      <c r="B569" s="3"/>
      <c r="C569" s="310"/>
      <c r="D569" s="323"/>
      <c r="E569" s="260"/>
      <c r="F569" s="261"/>
      <c r="G569" s="315"/>
      <c r="H569" s="299"/>
      <c r="I569" s="81"/>
      <c r="J569" s="253"/>
      <c r="K569" s="3"/>
    </row>
    <row r="570" spans="2:11" x14ac:dyDescent="0.2">
      <c r="B570" s="3"/>
      <c r="C570" s="310"/>
      <c r="D570" s="323"/>
      <c r="E570" s="260"/>
      <c r="F570" s="261"/>
      <c r="G570" s="315"/>
      <c r="H570" s="299"/>
      <c r="I570" s="81"/>
      <c r="J570" s="253"/>
      <c r="K570" s="3"/>
    </row>
    <row r="571" spans="2:11" x14ac:dyDescent="0.2">
      <c r="B571" s="3"/>
      <c r="C571" s="310"/>
      <c r="D571" s="323"/>
      <c r="E571" s="260"/>
      <c r="F571" s="261"/>
      <c r="G571" s="315"/>
      <c r="H571" s="299"/>
      <c r="I571" s="81"/>
      <c r="J571" s="253"/>
      <c r="K571" s="3"/>
    </row>
    <row r="572" spans="2:11" x14ac:dyDescent="0.2">
      <c r="B572" s="3"/>
      <c r="C572" s="310"/>
      <c r="D572" s="323"/>
      <c r="E572" s="260"/>
      <c r="F572" s="261"/>
      <c r="G572" s="315"/>
      <c r="H572" s="299"/>
      <c r="I572" s="81"/>
      <c r="J572" s="253"/>
      <c r="K572" s="3"/>
    </row>
    <row r="573" spans="2:11" x14ac:dyDescent="0.2">
      <c r="B573" s="3"/>
      <c r="C573" s="310"/>
      <c r="D573" s="323"/>
      <c r="E573" s="260"/>
      <c r="F573" s="261"/>
      <c r="G573" s="315"/>
      <c r="H573" s="299"/>
      <c r="I573" s="81"/>
      <c r="J573" s="253"/>
      <c r="K573" s="3"/>
    </row>
    <row r="574" spans="2:11" x14ac:dyDescent="0.2">
      <c r="B574" s="3"/>
      <c r="C574" s="310"/>
      <c r="D574" s="323"/>
      <c r="E574" s="260"/>
      <c r="F574" s="261"/>
      <c r="G574" s="315"/>
      <c r="H574" s="299"/>
      <c r="I574" s="81"/>
      <c r="J574" s="253"/>
      <c r="K574" s="3"/>
    </row>
    <row r="575" spans="2:11" x14ac:dyDescent="0.2">
      <c r="B575" s="3"/>
      <c r="C575" s="310"/>
      <c r="D575" s="323"/>
      <c r="E575" s="260"/>
      <c r="F575" s="261"/>
      <c r="G575" s="315"/>
      <c r="H575" s="299"/>
      <c r="I575" s="81"/>
      <c r="J575" s="253"/>
      <c r="K575" s="3"/>
    </row>
    <row r="576" spans="2:11" x14ac:dyDescent="0.2">
      <c r="B576" s="3"/>
      <c r="C576" s="310"/>
      <c r="D576" s="323"/>
      <c r="E576" s="260"/>
      <c r="F576" s="261"/>
      <c r="G576" s="315"/>
      <c r="H576" s="299"/>
      <c r="I576" s="81"/>
      <c r="J576" s="253"/>
      <c r="K576" s="3"/>
    </row>
    <row r="577" spans="2:11" x14ac:dyDescent="0.2">
      <c r="B577" s="3"/>
      <c r="C577" s="310"/>
      <c r="D577" s="323"/>
      <c r="E577" s="260"/>
      <c r="F577" s="261"/>
      <c r="G577" s="315"/>
      <c r="H577" s="299"/>
      <c r="I577" s="81"/>
      <c r="J577" s="253"/>
      <c r="K577" s="3"/>
    </row>
    <row r="578" spans="2:11" x14ac:dyDescent="0.2">
      <c r="B578" s="3"/>
      <c r="C578" s="310"/>
      <c r="D578" s="323"/>
      <c r="E578" s="260"/>
      <c r="F578" s="261"/>
      <c r="G578" s="315"/>
      <c r="H578" s="299"/>
      <c r="I578" s="81"/>
      <c r="J578" s="253"/>
      <c r="K578" s="3"/>
    </row>
    <row r="579" spans="2:11" x14ac:dyDescent="0.2">
      <c r="B579" s="3"/>
      <c r="C579" s="310"/>
      <c r="D579" s="323"/>
      <c r="E579" s="260"/>
      <c r="F579" s="261"/>
      <c r="G579" s="315"/>
      <c r="H579" s="299"/>
      <c r="I579" s="81"/>
      <c r="J579" s="253"/>
      <c r="K579" s="3"/>
    </row>
    <row r="580" spans="2:11" x14ac:dyDescent="0.2">
      <c r="B580" s="3"/>
      <c r="C580" s="310"/>
      <c r="D580" s="323"/>
      <c r="E580" s="260"/>
      <c r="F580" s="261"/>
      <c r="G580" s="315"/>
      <c r="H580" s="299"/>
      <c r="I580" s="81"/>
      <c r="J580" s="253"/>
      <c r="K580" s="3"/>
    </row>
    <row r="581" spans="2:11" x14ac:dyDescent="0.2">
      <c r="B581" s="3"/>
      <c r="C581" s="310"/>
      <c r="D581" s="323"/>
      <c r="E581" s="260"/>
      <c r="F581" s="261"/>
      <c r="G581" s="315"/>
      <c r="H581" s="299"/>
      <c r="I581" s="81"/>
      <c r="J581" s="253"/>
      <c r="K581" s="3"/>
    </row>
    <row r="582" spans="2:11" x14ac:dyDescent="0.2">
      <c r="B582" s="3"/>
      <c r="C582" s="310"/>
      <c r="D582" s="323"/>
      <c r="E582" s="260"/>
      <c r="F582" s="261"/>
      <c r="G582" s="315"/>
      <c r="H582" s="299"/>
      <c r="I582" s="81"/>
      <c r="J582" s="253"/>
      <c r="K582" s="3"/>
    </row>
    <row r="583" spans="2:11" x14ac:dyDescent="0.2">
      <c r="B583" s="3"/>
      <c r="C583" s="310"/>
      <c r="D583" s="323"/>
      <c r="E583" s="260"/>
      <c r="F583" s="261"/>
      <c r="G583" s="315"/>
      <c r="H583" s="299"/>
      <c r="I583" s="81"/>
      <c r="J583" s="253"/>
      <c r="K583" s="3"/>
    </row>
    <row r="584" spans="2:11" x14ac:dyDescent="0.2">
      <c r="B584" s="3"/>
      <c r="C584" s="310"/>
      <c r="D584" s="323"/>
      <c r="E584" s="260"/>
      <c r="F584" s="261"/>
      <c r="G584" s="315"/>
      <c r="H584" s="299"/>
      <c r="I584" s="81"/>
      <c r="J584" s="253"/>
      <c r="K584" s="3"/>
    </row>
    <row r="585" spans="2:11" x14ac:dyDescent="0.2">
      <c r="B585" s="3"/>
      <c r="C585" s="310"/>
      <c r="D585" s="323"/>
      <c r="E585" s="260"/>
      <c r="F585" s="261"/>
      <c r="G585" s="315"/>
      <c r="H585" s="299"/>
      <c r="I585" s="81"/>
      <c r="J585" s="253"/>
      <c r="K585" s="3"/>
    </row>
    <row r="586" spans="2:11" x14ac:dyDescent="0.2">
      <c r="B586" s="3"/>
      <c r="C586" s="310"/>
      <c r="D586" s="323"/>
      <c r="E586" s="260"/>
      <c r="F586" s="261"/>
      <c r="G586" s="315"/>
      <c r="H586" s="299"/>
      <c r="I586" s="81"/>
      <c r="J586" s="253"/>
      <c r="K586" s="3"/>
    </row>
    <row r="587" spans="2:11" x14ac:dyDescent="0.2">
      <c r="B587" s="3"/>
      <c r="C587" s="310"/>
      <c r="D587" s="323"/>
      <c r="E587" s="260"/>
      <c r="F587" s="261"/>
      <c r="G587" s="315"/>
      <c r="H587" s="299"/>
      <c r="I587" s="81"/>
      <c r="J587" s="253"/>
      <c r="K587" s="3"/>
    </row>
    <row r="588" spans="2:11" x14ac:dyDescent="0.2">
      <c r="B588" s="3"/>
      <c r="C588" s="310"/>
      <c r="D588" s="323"/>
      <c r="E588" s="260"/>
      <c r="F588" s="261"/>
      <c r="G588" s="315"/>
      <c r="H588" s="299"/>
      <c r="I588" s="81"/>
      <c r="J588" s="253"/>
      <c r="K588" s="3"/>
    </row>
    <row r="589" spans="2:11" x14ac:dyDescent="0.2">
      <c r="B589" s="3"/>
      <c r="C589" s="310"/>
      <c r="D589" s="323"/>
      <c r="E589" s="260"/>
      <c r="F589" s="261"/>
      <c r="G589" s="315"/>
      <c r="H589" s="299"/>
      <c r="I589" s="81"/>
      <c r="J589" s="253"/>
      <c r="K589" s="3"/>
    </row>
    <row r="590" spans="2:11" x14ac:dyDescent="0.2">
      <c r="B590" s="3"/>
      <c r="C590" s="310"/>
      <c r="D590" s="323"/>
      <c r="E590" s="260"/>
      <c r="F590" s="261"/>
      <c r="G590" s="315"/>
      <c r="H590" s="299"/>
      <c r="I590" s="81"/>
      <c r="J590" s="253"/>
      <c r="K590" s="3"/>
    </row>
    <row r="591" spans="2:11" x14ac:dyDescent="0.2">
      <c r="B591" s="3"/>
      <c r="C591" s="310"/>
      <c r="D591" s="323"/>
      <c r="E591" s="260"/>
      <c r="F591" s="261"/>
      <c r="G591" s="315"/>
      <c r="H591" s="299"/>
      <c r="I591" s="81"/>
      <c r="J591" s="253"/>
      <c r="K591" s="3"/>
    </row>
    <row r="592" spans="2:11" x14ac:dyDescent="0.2">
      <c r="B592" s="3"/>
      <c r="C592" s="310"/>
      <c r="D592" s="323"/>
      <c r="E592" s="260"/>
      <c r="F592" s="261"/>
      <c r="G592" s="315"/>
      <c r="H592" s="299"/>
      <c r="I592" s="81"/>
      <c r="J592" s="253"/>
      <c r="K592" s="3"/>
    </row>
    <row r="593" spans="2:11" x14ac:dyDescent="0.2">
      <c r="B593" s="3"/>
      <c r="C593" s="310"/>
      <c r="D593" s="323"/>
      <c r="E593" s="260"/>
      <c r="F593" s="261"/>
      <c r="G593" s="315"/>
      <c r="H593" s="299"/>
      <c r="I593" s="81"/>
      <c r="J593" s="253"/>
      <c r="K593" s="3"/>
    </row>
    <row r="594" spans="2:11" x14ac:dyDescent="0.2">
      <c r="B594" s="3"/>
      <c r="C594" s="310"/>
      <c r="D594" s="323"/>
      <c r="E594" s="260"/>
      <c r="F594" s="261"/>
      <c r="G594" s="315"/>
      <c r="H594" s="299"/>
      <c r="I594" s="81"/>
      <c r="J594" s="253"/>
      <c r="K594" s="3"/>
    </row>
    <row r="595" spans="2:11" x14ac:dyDescent="0.2">
      <c r="B595" s="3"/>
      <c r="C595" s="310"/>
      <c r="D595" s="323"/>
      <c r="E595" s="260"/>
      <c r="F595" s="261"/>
      <c r="G595" s="315"/>
      <c r="H595" s="299"/>
      <c r="I595" s="81"/>
      <c r="J595" s="253"/>
      <c r="K595" s="3"/>
    </row>
    <row r="596" spans="2:11" x14ac:dyDescent="0.2">
      <c r="B596" s="3"/>
      <c r="C596" s="310"/>
      <c r="D596" s="323"/>
      <c r="E596" s="260"/>
      <c r="F596" s="261"/>
      <c r="G596" s="315"/>
      <c r="H596" s="299"/>
      <c r="I596" s="81"/>
      <c r="J596" s="253"/>
      <c r="K596" s="3"/>
    </row>
    <row r="597" spans="2:11" x14ac:dyDescent="0.2">
      <c r="B597" s="3"/>
      <c r="C597" s="310"/>
      <c r="D597" s="323"/>
      <c r="E597" s="260"/>
      <c r="F597" s="261"/>
      <c r="G597" s="315"/>
      <c r="H597" s="299"/>
      <c r="I597" s="81"/>
      <c r="J597" s="253"/>
      <c r="K597" s="3"/>
    </row>
    <row r="598" spans="2:11" x14ac:dyDescent="0.2">
      <c r="B598" s="3"/>
      <c r="C598" s="310"/>
      <c r="D598" s="323"/>
      <c r="E598" s="260"/>
      <c r="F598" s="261"/>
      <c r="G598" s="315"/>
      <c r="H598" s="299"/>
      <c r="I598" s="81"/>
      <c r="J598" s="253"/>
      <c r="K598" s="3"/>
    </row>
    <row r="599" spans="2:11" x14ac:dyDescent="0.2">
      <c r="B599" s="3"/>
      <c r="C599" s="310"/>
      <c r="D599" s="323"/>
      <c r="E599" s="260"/>
      <c r="F599" s="261"/>
      <c r="G599" s="315"/>
      <c r="H599" s="299"/>
      <c r="I599" s="81"/>
      <c r="J599" s="253"/>
      <c r="K599" s="3"/>
    </row>
    <row r="600" spans="2:11" x14ac:dyDescent="0.2">
      <c r="B600" s="3"/>
      <c r="C600" s="310"/>
      <c r="D600" s="323"/>
      <c r="E600" s="260"/>
      <c r="F600" s="261"/>
      <c r="G600" s="315"/>
      <c r="H600" s="299"/>
      <c r="I600" s="81"/>
      <c r="J600" s="253"/>
      <c r="K600" s="3"/>
    </row>
    <row r="601" spans="2:11" x14ac:dyDescent="0.2">
      <c r="B601" s="3"/>
      <c r="C601" s="310"/>
      <c r="D601" s="323"/>
      <c r="E601" s="260"/>
      <c r="F601" s="261"/>
      <c r="G601" s="315"/>
      <c r="H601" s="299"/>
      <c r="I601" s="81"/>
      <c r="J601" s="253"/>
      <c r="K601" s="3"/>
    </row>
    <row r="602" spans="2:11" x14ac:dyDescent="0.2">
      <c r="B602" s="3"/>
      <c r="C602" s="310"/>
      <c r="D602" s="323"/>
      <c r="E602" s="260"/>
      <c r="F602" s="261"/>
      <c r="G602" s="315"/>
      <c r="H602" s="299"/>
      <c r="I602" s="81"/>
      <c r="J602" s="253"/>
      <c r="K602" s="3"/>
    </row>
    <row r="603" spans="2:11" x14ac:dyDescent="0.2">
      <c r="B603" s="3"/>
      <c r="C603" s="310"/>
      <c r="D603" s="323"/>
      <c r="E603" s="260"/>
      <c r="F603" s="261"/>
      <c r="G603" s="315"/>
      <c r="H603" s="299"/>
      <c r="I603" s="81"/>
      <c r="J603" s="253"/>
      <c r="K603" s="3"/>
    </row>
    <row r="604" spans="2:11" x14ac:dyDescent="0.2">
      <c r="B604" s="3"/>
      <c r="C604" s="310"/>
      <c r="D604" s="323"/>
      <c r="E604" s="260"/>
      <c r="F604" s="261"/>
      <c r="G604" s="315"/>
      <c r="H604" s="299"/>
      <c r="I604" s="81"/>
      <c r="J604" s="253"/>
      <c r="K604" s="3"/>
    </row>
    <row r="605" spans="2:11" x14ac:dyDescent="0.2">
      <c r="B605" s="3"/>
      <c r="C605" s="310"/>
      <c r="D605" s="323"/>
      <c r="E605" s="260"/>
      <c r="F605" s="261"/>
      <c r="G605" s="315"/>
      <c r="H605" s="299"/>
      <c r="I605" s="81"/>
      <c r="J605" s="253"/>
      <c r="K605" s="3"/>
    </row>
    <row r="606" spans="2:11" x14ac:dyDescent="0.2">
      <c r="B606" s="3"/>
      <c r="C606" s="310"/>
      <c r="D606" s="323"/>
      <c r="E606" s="260"/>
      <c r="F606" s="261"/>
      <c r="G606" s="315"/>
      <c r="H606" s="299"/>
      <c r="I606" s="81"/>
      <c r="J606" s="253"/>
      <c r="K606" s="3"/>
    </row>
    <row r="607" spans="2:11" x14ac:dyDescent="0.2">
      <c r="B607" s="3"/>
      <c r="C607" s="310"/>
      <c r="D607" s="323"/>
      <c r="E607" s="260"/>
      <c r="F607" s="261"/>
      <c r="G607" s="315"/>
      <c r="H607" s="299"/>
      <c r="I607" s="81"/>
      <c r="J607" s="253"/>
      <c r="K607" s="3"/>
    </row>
    <row r="608" spans="2:11" x14ac:dyDescent="0.2">
      <c r="B608" s="3"/>
      <c r="C608" s="310"/>
      <c r="D608" s="323"/>
      <c r="E608" s="260"/>
      <c r="F608" s="261"/>
      <c r="G608" s="315"/>
      <c r="H608" s="299"/>
      <c r="I608" s="81"/>
      <c r="J608" s="253"/>
      <c r="K608" s="3"/>
    </row>
    <row r="609" spans="2:11" x14ac:dyDescent="0.2">
      <c r="B609" s="3"/>
      <c r="C609" s="310"/>
      <c r="D609" s="323"/>
      <c r="E609" s="260"/>
      <c r="F609" s="261"/>
      <c r="G609" s="315"/>
      <c r="H609" s="299"/>
      <c r="I609" s="81"/>
      <c r="J609" s="253"/>
      <c r="K609" s="3"/>
    </row>
    <row r="610" spans="2:11" x14ac:dyDescent="0.2">
      <c r="B610" s="3"/>
      <c r="C610" s="310"/>
      <c r="D610" s="323"/>
      <c r="E610" s="260"/>
      <c r="F610" s="261"/>
      <c r="G610" s="315"/>
      <c r="H610" s="299"/>
      <c r="I610" s="81"/>
      <c r="J610" s="253"/>
      <c r="K610" s="3"/>
    </row>
    <row r="611" spans="2:11" x14ac:dyDescent="0.2">
      <c r="B611" s="3"/>
      <c r="C611" s="310"/>
      <c r="D611" s="323"/>
      <c r="E611" s="260"/>
      <c r="F611" s="261"/>
      <c r="G611" s="315"/>
      <c r="H611" s="299"/>
      <c r="I611" s="81"/>
      <c r="J611" s="253"/>
      <c r="K611" s="3"/>
    </row>
    <row r="612" spans="2:11" x14ac:dyDescent="0.2">
      <c r="B612" s="3"/>
      <c r="C612" s="310"/>
      <c r="D612" s="323"/>
      <c r="E612" s="260"/>
      <c r="F612" s="261"/>
      <c r="G612" s="315"/>
      <c r="H612" s="299"/>
      <c r="I612" s="81"/>
      <c r="J612" s="253"/>
      <c r="K612" s="3"/>
    </row>
    <row r="613" spans="2:11" x14ac:dyDescent="0.2">
      <c r="B613" s="3"/>
      <c r="C613" s="310"/>
      <c r="D613" s="323"/>
      <c r="E613" s="260"/>
      <c r="F613" s="261"/>
      <c r="G613" s="315"/>
      <c r="H613" s="299"/>
      <c r="I613" s="81"/>
      <c r="J613" s="253"/>
      <c r="K613" s="3"/>
    </row>
    <row r="614" spans="2:11" x14ac:dyDescent="0.2">
      <c r="B614" s="3"/>
      <c r="C614" s="310"/>
      <c r="D614" s="323"/>
      <c r="E614" s="260"/>
      <c r="F614" s="261"/>
      <c r="G614" s="315"/>
      <c r="H614" s="299"/>
      <c r="I614" s="81"/>
      <c r="J614" s="253"/>
      <c r="K614" s="3"/>
    </row>
    <row r="615" spans="2:11" x14ac:dyDescent="0.2">
      <c r="B615" s="3"/>
      <c r="C615" s="310"/>
      <c r="D615" s="323"/>
      <c r="E615" s="260"/>
      <c r="F615" s="261"/>
      <c r="G615" s="315"/>
      <c r="H615" s="299"/>
      <c r="I615" s="81"/>
      <c r="J615" s="253"/>
      <c r="K615" s="3"/>
    </row>
    <row r="616" spans="2:11" x14ac:dyDescent="0.2">
      <c r="B616" s="3"/>
      <c r="C616" s="310"/>
      <c r="D616" s="323"/>
      <c r="E616" s="260"/>
      <c r="F616" s="261"/>
      <c r="G616" s="315"/>
      <c r="H616" s="299"/>
      <c r="I616" s="81"/>
      <c r="J616" s="253"/>
      <c r="K616" s="3"/>
    </row>
    <row r="617" spans="2:11" x14ac:dyDescent="0.2">
      <c r="B617" s="3"/>
      <c r="C617" s="310"/>
      <c r="D617" s="323"/>
      <c r="E617" s="260"/>
      <c r="F617" s="261"/>
      <c r="G617" s="315"/>
      <c r="H617" s="299"/>
      <c r="I617" s="81"/>
      <c r="J617" s="253"/>
      <c r="K617" s="3"/>
    </row>
    <row r="618" spans="2:11" x14ac:dyDescent="0.2">
      <c r="B618" s="3"/>
      <c r="C618" s="310"/>
      <c r="D618" s="323"/>
      <c r="E618" s="260"/>
      <c r="F618" s="261"/>
      <c r="G618" s="315"/>
      <c r="H618" s="299"/>
      <c r="I618" s="81"/>
      <c r="J618" s="253"/>
      <c r="K618" s="3"/>
    </row>
    <row r="619" spans="2:11" x14ac:dyDescent="0.2">
      <c r="B619" s="3"/>
      <c r="C619" s="310"/>
      <c r="D619" s="323"/>
      <c r="E619" s="260"/>
      <c r="F619" s="261"/>
      <c r="G619" s="315"/>
      <c r="H619" s="299"/>
      <c r="I619" s="81"/>
      <c r="J619" s="253"/>
      <c r="K619" s="3"/>
    </row>
    <row r="620" spans="2:11" x14ac:dyDescent="0.2">
      <c r="B620" s="3"/>
      <c r="C620" s="310"/>
      <c r="D620" s="323"/>
      <c r="E620" s="260"/>
      <c r="F620" s="261"/>
      <c r="G620" s="315"/>
      <c r="H620" s="299"/>
      <c r="I620" s="81"/>
      <c r="J620" s="253"/>
      <c r="K620" s="3"/>
    </row>
    <row r="621" spans="2:11" x14ac:dyDescent="0.2">
      <c r="B621" s="3"/>
      <c r="C621" s="310"/>
      <c r="D621" s="323"/>
      <c r="E621" s="260"/>
      <c r="F621" s="261"/>
      <c r="G621" s="315"/>
      <c r="H621" s="299"/>
      <c r="I621" s="81"/>
      <c r="J621" s="253"/>
      <c r="K621" s="3"/>
    </row>
    <row r="622" spans="2:11" x14ac:dyDescent="0.2">
      <c r="B622" s="3"/>
      <c r="C622" s="310"/>
      <c r="D622" s="323"/>
      <c r="E622" s="260"/>
      <c r="F622" s="261"/>
      <c r="G622" s="315"/>
      <c r="H622" s="299"/>
      <c r="I622" s="81"/>
      <c r="J622" s="253"/>
      <c r="K622" s="3"/>
    </row>
    <row r="623" spans="2:11" x14ac:dyDescent="0.2">
      <c r="B623" s="3"/>
      <c r="C623" s="310"/>
      <c r="D623" s="323"/>
      <c r="E623" s="260"/>
      <c r="F623" s="261"/>
      <c r="G623" s="315"/>
      <c r="H623" s="299"/>
      <c r="I623" s="81"/>
      <c r="J623" s="253"/>
      <c r="K623" s="3"/>
    </row>
    <row r="624" spans="2:11" x14ac:dyDescent="0.2">
      <c r="B624" s="3"/>
      <c r="C624" s="310"/>
      <c r="D624" s="323"/>
      <c r="E624" s="260"/>
      <c r="F624" s="261"/>
      <c r="G624" s="315"/>
      <c r="H624" s="299"/>
      <c r="I624" s="81"/>
      <c r="J624" s="253"/>
      <c r="K624" s="3"/>
    </row>
    <row r="625" spans="2:11" x14ac:dyDescent="0.2">
      <c r="B625" s="3"/>
      <c r="C625" s="310"/>
      <c r="D625" s="323"/>
      <c r="E625" s="260"/>
      <c r="F625" s="261"/>
      <c r="G625" s="315"/>
      <c r="H625" s="299"/>
      <c r="I625" s="81"/>
      <c r="J625" s="253"/>
      <c r="K625" s="3"/>
    </row>
    <row r="626" spans="2:11" x14ac:dyDescent="0.2">
      <c r="B626" s="3"/>
      <c r="C626" s="310"/>
      <c r="D626" s="323"/>
      <c r="E626" s="260"/>
      <c r="F626" s="261"/>
      <c r="G626" s="315"/>
      <c r="H626" s="299"/>
      <c r="I626" s="81"/>
      <c r="J626" s="253"/>
      <c r="K626" s="3"/>
    </row>
    <row r="627" spans="2:11" x14ac:dyDescent="0.2">
      <c r="B627" s="3"/>
      <c r="C627" s="310"/>
      <c r="D627" s="323"/>
      <c r="E627" s="260"/>
      <c r="F627" s="261"/>
      <c r="G627" s="315"/>
      <c r="H627" s="299"/>
      <c r="I627" s="81"/>
      <c r="J627" s="253"/>
      <c r="K627" s="3"/>
    </row>
    <row r="628" spans="2:11" x14ac:dyDescent="0.2">
      <c r="B628" s="3"/>
      <c r="C628" s="310"/>
      <c r="D628" s="323"/>
      <c r="E628" s="260"/>
      <c r="F628" s="261"/>
      <c r="G628" s="315"/>
      <c r="H628" s="299"/>
      <c r="I628" s="81"/>
      <c r="J628" s="253"/>
      <c r="K628" s="3"/>
    </row>
    <row r="629" spans="2:11" x14ac:dyDescent="0.2">
      <c r="B629" s="3"/>
      <c r="C629" s="310"/>
      <c r="D629" s="323"/>
      <c r="E629" s="260"/>
      <c r="F629" s="261"/>
      <c r="G629" s="315"/>
      <c r="H629" s="299"/>
      <c r="I629" s="81"/>
      <c r="J629" s="253"/>
      <c r="K629" s="3"/>
    </row>
    <row r="630" spans="2:11" x14ac:dyDescent="0.2">
      <c r="B630" s="3"/>
      <c r="C630" s="310"/>
      <c r="D630" s="323"/>
      <c r="E630" s="260"/>
      <c r="F630" s="261"/>
      <c r="G630" s="315"/>
      <c r="H630" s="299"/>
      <c r="I630" s="81"/>
      <c r="J630" s="253"/>
      <c r="K630" s="3"/>
    </row>
    <row r="631" spans="2:11" x14ac:dyDescent="0.2">
      <c r="B631" s="3"/>
      <c r="C631" s="310"/>
      <c r="D631" s="323"/>
      <c r="E631" s="260"/>
      <c r="F631" s="261"/>
      <c r="G631" s="315"/>
      <c r="H631" s="299"/>
      <c r="I631" s="81"/>
      <c r="J631" s="253"/>
      <c r="K631" s="3"/>
    </row>
    <row r="632" spans="2:11" x14ac:dyDescent="0.2">
      <c r="B632" s="3"/>
      <c r="C632" s="310"/>
      <c r="D632" s="323"/>
      <c r="E632" s="260"/>
      <c r="F632" s="261"/>
      <c r="G632" s="315"/>
      <c r="H632" s="299"/>
      <c r="I632" s="81"/>
      <c r="J632" s="253"/>
      <c r="K632" s="3"/>
    </row>
    <row r="633" spans="2:11" x14ac:dyDescent="0.2">
      <c r="B633" s="3"/>
      <c r="C633" s="310"/>
      <c r="D633" s="323"/>
      <c r="E633" s="260"/>
      <c r="F633" s="261"/>
      <c r="G633" s="315"/>
      <c r="H633" s="299"/>
      <c r="I633" s="81"/>
      <c r="J633" s="253"/>
      <c r="K633" s="3"/>
    </row>
    <row r="634" spans="2:11" x14ac:dyDescent="0.2">
      <c r="B634" s="3"/>
      <c r="C634" s="310"/>
      <c r="D634" s="323"/>
      <c r="E634" s="260"/>
      <c r="F634" s="261"/>
      <c r="G634" s="315"/>
      <c r="H634" s="299"/>
      <c r="I634" s="81"/>
      <c r="J634" s="253"/>
      <c r="K634" s="3"/>
    </row>
    <row r="635" spans="2:11" x14ac:dyDescent="0.2">
      <c r="B635" s="3"/>
      <c r="C635" s="310"/>
      <c r="D635" s="323"/>
      <c r="E635" s="260"/>
      <c r="F635" s="261"/>
      <c r="G635" s="315"/>
      <c r="H635" s="299"/>
      <c r="I635" s="81"/>
      <c r="J635" s="253"/>
      <c r="K635" s="3"/>
    </row>
    <row r="636" spans="2:11" x14ac:dyDescent="0.2">
      <c r="B636" s="3"/>
      <c r="C636" s="310"/>
      <c r="D636" s="323"/>
      <c r="E636" s="260"/>
      <c r="F636" s="261"/>
      <c r="G636" s="315"/>
      <c r="H636" s="299"/>
      <c r="I636" s="81"/>
      <c r="J636" s="253"/>
      <c r="K636" s="3"/>
    </row>
    <row r="637" spans="2:11" x14ac:dyDescent="0.2">
      <c r="B637" s="3"/>
      <c r="C637" s="310"/>
      <c r="D637" s="323"/>
      <c r="E637" s="260"/>
      <c r="F637" s="261"/>
      <c r="G637" s="315"/>
      <c r="H637" s="299"/>
      <c r="I637" s="81"/>
      <c r="J637" s="253"/>
      <c r="K637" s="3"/>
    </row>
    <row r="638" spans="2:11" x14ac:dyDescent="0.2">
      <c r="B638" s="3"/>
      <c r="C638" s="310"/>
      <c r="D638" s="323"/>
      <c r="E638" s="260"/>
      <c r="F638" s="261"/>
      <c r="G638" s="315"/>
      <c r="H638" s="299"/>
      <c r="I638" s="81"/>
      <c r="J638" s="253"/>
      <c r="K638" s="3"/>
    </row>
    <row r="639" spans="2:11" x14ac:dyDescent="0.2">
      <c r="B639" s="3"/>
      <c r="C639" s="310"/>
      <c r="D639" s="323"/>
      <c r="E639" s="260"/>
      <c r="F639" s="261"/>
      <c r="G639" s="315"/>
      <c r="H639" s="299"/>
      <c r="I639" s="81"/>
      <c r="J639" s="253"/>
      <c r="K639" s="3"/>
    </row>
    <row r="640" spans="2:11" x14ac:dyDescent="0.2">
      <c r="B640" s="3"/>
      <c r="C640" s="310"/>
      <c r="D640" s="323"/>
      <c r="E640" s="260"/>
      <c r="F640" s="261"/>
      <c r="G640" s="315"/>
      <c r="H640" s="299"/>
      <c r="I640" s="81"/>
      <c r="J640" s="253"/>
      <c r="K640" s="3"/>
    </row>
    <row r="641" spans="2:11" x14ac:dyDescent="0.2">
      <c r="B641" s="3"/>
      <c r="C641" s="310"/>
      <c r="D641" s="323"/>
      <c r="E641" s="260"/>
      <c r="F641" s="261"/>
      <c r="G641" s="315"/>
      <c r="H641" s="299"/>
      <c r="I641" s="81"/>
      <c r="J641" s="253"/>
      <c r="K641" s="3"/>
    </row>
    <row r="642" spans="2:11" x14ac:dyDescent="0.2">
      <c r="B642" s="3"/>
      <c r="C642" s="310"/>
      <c r="D642" s="323"/>
      <c r="E642" s="260"/>
      <c r="F642" s="261"/>
      <c r="G642" s="315"/>
      <c r="H642" s="299"/>
      <c r="I642" s="81"/>
      <c r="J642" s="253"/>
      <c r="K642" s="3"/>
    </row>
    <row r="643" spans="2:11" x14ac:dyDescent="0.2">
      <c r="B643" s="3"/>
      <c r="C643" s="310"/>
      <c r="D643" s="323"/>
      <c r="E643" s="260"/>
      <c r="F643" s="261"/>
      <c r="G643" s="315"/>
      <c r="H643" s="299"/>
      <c r="I643" s="81"/>
      <c r="J643" s="253"/>
      <c r="K643" s="3"/>
    </row>
    <row r="644" spans="2:11" x14ac:dyDescent="0.2">
      <c r="B644" s="3"/>
      <c r="C644" s="310"/>
      <c r="D644" s="323"/>
      <c r="E644" s="260"/>
      <c r="F644" s="261"/>
      <c r="G644" s="315"/>
      <c r="H644" s="299"/>
      <c r="I644" s="81"/>
      <c r="J644" s="253"/>
      <c r="K644" s="3"/>
    </row>
    <row r="645" spans="2:11" x14ac:dyDescent="0.2">
      <c r="B645" s="3"/>
      <c r="C645" s="310"/>
      <c r="D645" s="323"/>
      <c r="E645" s="260"/>
      <c r="F645" s="261"/>
      <c r="G645" s="315"/>
      <c r="H645" s="299"/>
      <c r="I645" s="81"/>
      <c r="J645" s="253"/>
      <c r="K645" s="3"/>
    </row>
    <row r="646" spans="2:11" x14ac:dyDescent="0.2">
      <c r="B646" s="3"/>
      <c r="C646" s="310"/>
      <c r="D646" s="323"/>
      <c r="E646" s="260"/>
      <c r="F646" s="261"/>
      <c r="G646" s="315"/>
      <c r="H646" s="299"/>
      <c r="I646" s="81"/>
      <c r="J646" s="253"/>
      <c r="K646" s="3"/>
    </row>
    <row r="647" spans="2:11" x14ac:dyDescent="0.2">
      <c r="B647" s="3"/>
      <c r="C647" s="310"/>
      <c r="D647" s="323"/>
      <c r="E647" s="260"/>
      <c r="F647" s="261"/>
      <c r="G647" s="315"/>
      <c r="H647" s="299"/>
      <c r="I647" s="81"/>
      <c r="J647" s="253"/>
      <c r="K647" s="3"/>
    </row>
    <row r="648" spans="2:11" x14ac:dyDescent="0.2">
      <c r="B648" s="3"/>
      <c r="C648" s="310"/>
      <c r="D648" s="323"/>
      <c r="E648" s="260"/>
      <c r="F648" s="261"/>
      <c r="G648" s="315"/>
      <c r="H648" s="299"/>
      <c r="I648" s="81"/>
      <c r="J648" s="253"/>
      <c r="K648" s="3"/>
    </row>
    <row r="649" spans="2:11" x14ac:dyDescent="0.2">
      <c r="B649" s="3"/>
      <c r="C649" s="310"/>
      <c r="D649" s="323"/>
      <c r="E649" s="260"/>
      <c r="F649" s="261"/>
      <c r="G649" s="315"/>
      <c r="H649" s="299"/>
      <c r="I649" s="81"/>
      <c r="J649" s="253"/>
      <c r="K649" s="3"/>
    </row>
    <row r="650" spans="2:11" x14ac:dyDescent="0.2">
      <c r="B650" s="3"/>
      <c r="C650" s="310"/>
      <c r="D650" s="323"/>
      <c r="E650" s="260"/>
      <c r="F650" s="261"/>
      <c r="G650" s="315"/>
      <c r="H650" s="299"/>
      <c r="I650" s="81"/>
      <c r="J650" s="253"/>
      <c r="K650" s="3"/>
    </row>
    <row r="651" spans="2:11" x14ac:dyDescent="0.2">
      <c r="B651" s="3"/>
      <c r="C651" s="310"/>
      <c r="D651" s="323"/>
      <c r="E651" s="260"/>
      <c r="F651" s="261"/>
      <c r="G651" s="315"/>
      <c r="H651" s="299"/>
      <c r="I651" s="81"/>
      <c r="J651" s="253"/>
      <c r="K651" s="3"/>
    </row>
    <row r="652" spans="2:11" x14ac:dyDescent="0.2">
      <c r="B652" s="3"/>
      <c r="C652" s="310"/>
      <c r="D652" s="323"/>
      <c r="E652" s="260"/>
      <c r="F652" s="261"/>
      <c r="G652" s="315"/>
      <c r="H652" s="299"/>
      <c r="I652" s="81"/>
      <c r="J652" s="253"/>
      <c r="K652" s="3"/>
    </row>
    <row r="653" spans="2:11" x14ac:dyDescent="0.2">
      <c r="B653" s="3"/>
      <c r="C653" s="310"/>
      <c r="D653" s="323"/>
      <c r="E653" s="260"/>
      <c r="F653" s="261"/>
      <c r="G653" s="315"/>
      <c r="H653" s="299"/>
      <c r="I653" s="81"/>
      <c r="J653" s="253"/>
      <c r="K653" s="3"/>
    </row>
    <row r="654" spans="2:11" x14ac:dyDescent="0.2">
      <c r="B654" s="3"/>
      <c r="C654" s="310"/>
      <c r="D654" s="323"/>
      <c r="E654" s="260"/>
      <c r="F654" s="261"/>
      <c r="G654" s="315"/>
      <c r="H654" s="299"/>
      <c r="I654" s="81"/>
      <c r="J654" s="253"/>
      <c r="K654" s="3"/>
    </row>
    <row r="655" spans="2:11" x14ac:dyDescent="0.2">
      <c r="B655" s="3"/>
      <c r="C655" s="310"/>
      <c r="D655" s="323"/>
      <c r="E655" s="260"/>
      <c r="F655" s="261"/>
      <c r="G655" s="315"/>
      <c r="H655" s="299"/>
      <c r="I655" s="81"/>
      <c r="J655" s="253"/>
      <c r="K655" s="3"/>
    </row>
    <row r="656" spans="2:11" x14ac:dyDescent="0.2">
      <c r="B656" s="3"/>
      <c r="C656" s="310"/>
      <c r="D656" s="323"/>
      <c r="E656" s="260"/>
      <c r="F656" s="261"/>
      <c r="G656" s="315"/>
      <c r="H656" s="299"/>
      <c r="I656" s="81"/>
      <c r="J656" s="253"/>
      <c r="K656" s="3"/>
    </row>
    <row r="657" spans="2:11" x14ac:dyDescent="0.2">
      <c r="B657" s="3"/>
      <c r="C657" s="310"/>
      <c r="D657" s="323"/>
      <c r="E657" s="260"/>
      <c r="F657" s="261"/>
      <c r="G657" s="315"/>
      <c r="H657" s="299"/>
      <c r="I657" s="81"/>
      <c r="J657" s="253"/>
      <c r="K657" s="3"/>
    </row>
    <row r="658" spans="2:11" x14ac:dyDescent="0.2">
      <c r="B658" s="3"/>
      <c r="C658" s="310"/>
      <c r="D658" s="323"/>
      <c r="E658" s="260"/>
      <c r="F658" s="261"/>
      <c r="G658" s="315"/>
      <c r="H658" s="299"/>
      <c r="I658" s="81"/>
      <c r="J658" s="253"/>
      <c r="K658" s="3"/>
    </row>
    <row r="659" spans="2:11" x14ac:dyDescent="0.2">
      <c r="B659" s="3"/>
      <c r="C659" s="310"/>
      <c r="D659" s="323"/>
      <c r="E659" s="260"/>
      <c r="F659" s="261"/>
      <c r="G659" s="315"/>
      <c r="H659" s="299"/>
      <c r="I659" s="81"/>
      <c r="J659" s="253"/>
      <c r="K659" s="3"/>
    </row>
    <row r="660" spans="2:11" x14ac:dyDescent="0.2">
      <c r="B660" s="3"/>
      <c r="C660" s="310"/>
      <c r="D660" s="323"/>
      <c r="E660" s="260"/>
      <c r="F660" s="261"/>
      <c r="G660" s="315"/>
      <c r="H660" s="299"/>
      <c r="I660" s="81"/>
      <c r="J660" s="253"/>
      <c r="K660" s="3"/>
    </row>
    <row r="661" spans="2:11" x14ac:dyDescent="0.2">
      <c r="B661" s="3"/>
      <c r="C661" s="310"/>
      <c r="D661" s="323"/>
      <c r="E661" s="260"/>
      <c r="F661" s="261"/>
      <c r="G661" s="315"/>
      <c r="H661" s="299"/>
      <c r="I661" s="81"/>
      <c r="J661" s="253"/>
      <c r="K661" s="3"/>
    </row>
    <row r="662" spans="2:11" x14ac:dyDescent="0.2">
      <c r="B662" s="3"/>
      <c r="C662" s="310"/>
      <c r="D662" s="323"/>
      <c r="E662" s="260"/>
      <c r="F662" s="261"/>
      <c r="G662" s="315"/>
      <c r="H662" s="299"/>
      <c r="I662" s="81"/>
      <c r="J662" s="253"/>
      <c r="K662" s="3"/>
    </row>
    <row r="663" spans="2:11" x14ac:dyDescent="0.2">
      <c r="B663" s="3"/>
      <c r="C663" s="310"/>
      <c r="D663" s="323"/>
      <c r="E663" s="260"/>
      <c r="F663" s="261"/>
      <c r="G663" s="315"/>
      <c r="H663" s="299"/>
      <c r="I663" s="81"/>
      <c r="J663" s="253"/>
      <c r="K663" s="3"/>
    </row>
    <row r="664" spans="2:11" x14ac:dyDescent="0.2">
      <c r="B664" s="3"/>
      <c r="C664" s="310"/>
      <c r="D664" s="323"/>
      <c r="E664" s="260"/>
      <c r="F664" s="261"/>
      <c r="G664" s="315"/>
      <c r="H664" s="299"/>
      <c r="I664" s="81"/>
      <c r="J664" s="253"/>
      <c r="K664" s="3"/>
    </row>
    <row r="665" spans="2:11" x14ac:dyDescent="0.2">
      <c r="B665" s="3"/>
      <c r="C665" s="310"/>
      <c r="D665" s="323"/>
      <c r="E665" s="260"/>
      <c r="F665" s="261"/>
      <c r="G665" s="315"/>
      <c r="H665" s="299"/>
      <c r="I665" s="81"/>
      <c r="J665" s="253"/>
      <c r="K665" s="3"/>
    </row>
    <row r="666" spans="2:11" x14ac:dyDescent="0.2">
      <c r="B666" s="3"/>
      <c r="C666" s="310"/>
      <c r="D666" s="323"/>
      <c r="E666" s="260"/>
      <c r="F666" s="261"/>
      <c r="G666" s="315"/>
      <c r="H666" s="299"/>
      <c r="I666" s="81"/>
      <c r="J666" s="253"/>
      <c r="K666" s="3"/>
    </row>
    <row r="667" spans="2:11" x14ac:dyDescent="0.2">
      <c r="B667" s="3"/>
      <c r="C667" s="310"/>
      <c r="D667" s="323"/>
      <c r="E667" s="260"/>
      <c r="F667" s="261"/>
      <c r="G667" s="315"/>
      <c r="H667" s="299"/>
      <c r="I667" s="81"/>
      <c r="J667" s="253"/>
      <c r="K667" s="3"/>
    </row>
    <row r="668" spans="2:11" x14ac:dyDescent="0.2">
      <c r="B668" s="3"/>
      <c r="C668" s="310"/>
      <c r="D668" s="323"/>
      <c r="E668" s="260"/>
      <c r="F668" s="261"/>
      <c r="G668" s="315"/>
      <c r="H668" s="299"/>
      <c r="I668" s="81"/>
      <c r="J668" s="253"/>
      <c r="K668" s="3"/>
    </row>
    <row r="669" spans="2:11" x14ac:dyDescent="0.2">
      <c r="B669" s="3"/>
      <c r="C669" s="310"/>
      <c r="D669" s="323"/>
      <c r="E669" s="260"/>
      <c r="F669" s="261"/>
      <c r="G669" s="315"/>
      <c r="H669" s="299"/>
      <c r="I669" s="81"/>
      <c r="J669" s="253"/>
      <c r="K669" s="3"/>
    </row>
    <row r="670" spans="2:11" x14ac:dyDescent="0.2">
      <c r="B670" s="3"/>
      <c r="C670" s="310"/>
      <c r="D670" s="323"/>
      <c r="E670" s="260"/>
      <c r="F670" s="261"/>
      <c r="G670" s="315"/>
      <c r="H670" s="299"/>
      <c r="I670" s="81"/>
      <c r="J670" s="253"/>
      <c r="K670" s="3"/>
    </row>
    <row r="671" spans="2:11" x14ac:dyDescent="0.2">
      <c r="B671" s="3"/>
      <c r="C671" s="310"/>
      <c r="D671" s="323"/>
      <c r="E671" s="260"/>
      <c r="F671" s="261"/>
      <c r="G671" s="315"/>
      <c r="H671" s="299"/>
      <c r="I671" s="81"/>
      <c r="J671" s="253"/>
      <c r="K671" s="3"/>
    </row>
    <row r="672" spans="2:11" x14ac:dyDescent="0.2">
      <c r="B672" s="3"/>
      <c r="C672" s="310"/>
      <c r="D672" s="323"/>
      <c r="E672" s="260"/>
      <c r="F672" s="261"/>
      <c r="G672" s="315"/>
      <c r="H672" s="299"/>
      <c r="I672" s="81"/>
      <c r="J672" s="253"/>
      <c r="K672" s="3"/>
    </row>
    <row r="673" spans="2:11" x14ac:dyDescent="0.2">
      <c r="B673" s="3"/>
      <c r="C673" s="310"/>
      <c r="D673" s="323"/>
      <c r="E673" s="260"/>
      <c r="F673" s="261"/>
      <c r="G673" s="315"/>
      <c r="H673" s="299"/>
      <c r="I673" s="81"/>
      <c r="J673" s="253"/>
      <c r="K673" s="3"/>
    </row>
    <row r="674" spans="2:11" x14ac:dyDescent="0.2">
      <c r="B674" s="3"/>
      <c r="C674" s="310"/>
      <c r="D674" s="323"/>
      <c r="E674" s="260"/>
      <c r="F674" s="261"/>
      <c r="G674" s="315"/>
      <c r="H674" s="299"/>
      <c r="I674" s="81"/>
      <c r="J674" s="253"/>
      <c r="K674" s="3"/>
    </row>
    <row r="675" spans="2:11" x14ac:dyDescent="0.2">
      <c r="B675" s="3"/>
      <c r="C675" s="310"/>
      <c r="D675" s="323"/>
      <c r="E675" s="260"/>
      <c r="F675" s="261"/>
      <c r="G675" s="315"/>
      <c r="H675" s="299"/>
      <c r="I675" s="81"/>
      <c r="J675" s="253"/>
      <c r="K675" s="3"/>
    </row>
    <row r="676" spans="2:11" x14ac:dyDescent="0.2">
      <c r="B676" s="3"/>
      <c r="C676" s="310"/>
      <c r="D676" s="323"/>
      <c r="E676" s="260"/>
      <c r="F676" s="261"/>
      <c r="G676" s="315"/>
      <c r="H676" s="299"/>
      <c r="I676" s="81"/>
      <c r="J676" s="253"/>
      <c r="K676" s="3"/>
    </row>
    <row r="677" spans="2:11" x14ac:dyDescent="0.2">
      <c r="B677" s="3"/>
      <c r="C677" s="310"/>
      <c r="D677" s="323"/>
      <c r="E677" s="260"/>
      <c r="F677" s="261"/>
      <c r="G677" s="315"/>
      <c r="H677" s="299"/>
      <c r="I677" s="81"/>
      <c r="J677" s="253"/>
      <c r="K677" s="3"/>
    </row>
    <row r="678" spans="2:11" x14ac:dyDescent="0.2">
      <c r="B678" s="3"/>
      <c r="C678" s="310"/>
      <c r="D678" s="323"/>
      <c r="E678" s="260"/>
      <c r="F678" s="261"/>
      <c r="G678" s="315"/>
      <c r="H678" s="299"/>
      <c r="I678" s="81"/>
      <c r="J678" s="253"/>
      <c r="K678" s="3"/>
    </row>
    <row r="679" spans="2:11" x14ac:dyDescent="0.2">
      <c r="B679" s="3"/>
      <c r="C679" s="310"/>
      <c r="D679" s="323"/>
      <c r="E679" s="260"/>
      <c r="F679" s="261"/>
      <c r="G679" s="315"/>
      <c r="H679" s="299"/>
      <c r="I679" s="81"/>
      <c r="J679" s="253"/>
      <c r="K679" s="3"/>
    </row>
    <row r="680" spans="2:11" x14ac:dyDescent="0.2">
      <c r="B680" s="3"/>
      <c r="C680" s="310"/>
      <c r="D680" s="323"/>
      <c r="E680" s="260"/>
      <c r="F680" s="261"/>
      <c r="G680" s="315"/>
      <c r="H680" s="299"/>
      <c r="I680" s="81"/>
      <c r="J680" s="253"/>
      <c r="K680" s="3"/>
    </row>
    <row r="681" spans="2:11" x14ac:dyDescent="0.2">
      <c r="B681" s="3"/>
      <c r="C681" s="310"/>
      <c r="D681" s="323"/>
      <c r="E681" s="260"/>
      <c r="F681" s="261"/>
      <c r="G681" s="315"/>
      <c r="H681" s="299"/>
      <c r="I681" s="81"/>
      <c r="J681" s="253"/>
      <c r="K681" s="3"/>
    </row>
    <row r="682" spans="2:11" x14ac:dyDescent="0.2">
      <c r="B682" s="3"/>
      <c r="C682" s="310"/>
      <c r="D682" s="323"/>
      <c r="E682" s="260"/>
      <c r="F682" s="261"/>
      <c r="G682" s="315"/>
      <c r="H682" s="299"/>
      <c r="I682" s="81"/>
      <c r="J682" s="253"/>
      <c r="K682" s="3"/>
    </row>
    <row r="683" spans="2:11" x14ac:dyDescent="0.2">
      <c r="B683" s="3"/>
      <c r="C683" s="310"/>
      <c r="D683" s="323"/>
      <c r="E683" s="260"/>
      <c r="F683" s="261"/>
      <c r="G683" s="315"/>
      <c r="H683" s="299"/>
      <c r="I683" s="81"/>
      <c r="J683" s="253"/>
      <c r="K683" s="3"/>
    </row>
    <row r="684" spans="2:11" x14ac:dyDescent="0.2">
      <c r="B684" s="3"/>
      <c r="C684" s="310"/>
      <c r="D684" s="323"/>
      <c r="E684" s="260"/>
      <c r="F684" s="261"/>
      <c r="G684" s="315"/>
      <c r="H684" s="299"/>
      <c r="I684" s="81"/>
      <c r="J684" s="253"/>
      <c r="K684" s="3"/>
    </row>
    <row r="685" spans="2:11" x14ac:dyDescent="0.2">
      <c r="B685" s="3"/>
      <c r="C685" s="310"/>
      <c r="D685" s="323"/>
      <c r="E685" s="260"/>
      <c r="F685" s="261"/>
      <c r="G685" s="315"/>
      <c r="H685" s="299"/>
      <c r="I685" s="81"/>
      <c r="J685" s="253"/>
      <c r="K685" s="3"/>
    </row>
    <row r="686" spans="2:11" x14ac:dyDescent="0.2">
      <c r="B686" s="3"/>
      <c r="C686" s="310"/>
      <c r="D686" s="323"/>
      <c r="E686" s="260"/>
      <c r="F686" s="261"/>
      <c r="G686" s="315"/>
      <c r="H686" s="299"/>
      <c r="I686" s="81"/>
      <c r="J686" s="253"/>
      <c r="K686" s="3"/>
    </row>
    <row r="687" spans="2:11" x14ac:dyDescent="0.2">
      <c r="B687" s="3"/>
      <c r="C687" s="310"/>
      <c r="D687" s="323"/>
      <c r="E687" s="260"/>
      <c r="F687" s="261"/>
      <c r="G687" s="315"/>
      <c r="H687" s="299"/>
      <c r="I687" s="81"/>
      <c r="J687" s="253"/>
      <c r="K687" s="3"/>
    </row>
    <row r="688" spans="2:11" x14ac:dyDescent="0.2">
      <c r="B688" s="3"/>
      <c r="C688" s="310"/>
      <c r="D688" s="323"/>
      <c r="E688" s="260"/>
      <c r="F688" s="261"/>
      <c r="G688" s="315"/>
      <c r="H688" s="299"/>
      <c r="I688" s="81"/>
      <c r="J688" s="253"/>
      <c r="K688" s="3"/>
    </row>
    <row r="689" spans="2:11" x14ac:dyDescent="0.2">
      <c r="B689" s="3"/>
      <c r="C689" s="310"/>
      <c r="D689" s="323"/>
      <c r="E689" s="260"/>
      <c r="F689" s="261"/>
      <c r="G689" s="315"/>
      <c r="H689" s="299"/>
      <c r="I689" s="81"/>
      <c r="J689" s="253"/>
      <c r="K689" s="3"/>
    </row>
    <row r="690" spans="2:11" x14ac:dyDescent="0.2">
      <c r="B690" s="3"/>
      <c r="C690" s="310"/>
      <c r="D690" s="323"/>
      <c r="E690" s="260"/>
      <c r="F690" s="261"/>
      <c r="G690" s="315"/>
      <c r="H690" s="299"/>
      <c r="I690" s="81"/>
      <c r="J690" s="253"/>
      <c r="K690" s="3"/>
    </row>
    <row r="691" spans="2:11" x14ac:dyDescent="0.2">
      <c r="B691" s="3"/>
      <c r="C691" s="310"/>
      <c r="D691" s="323"/>
      <c r="E691" s="260"/>
      <c r="F691" s="261"/>
      <c r="G691" s="315"/>
      <c r="H691" s="299"/>
      <c r="I691" s="81"/>
      <c r="J691" s="253"/>
      <c r="K691" s="3"/>
    </row>
    <row r="692" spans="2:11" x14ac:dyDescent="0.2">
      <c r="B692" s="3"/>
      <c r="C692" s="310"/>
      <c r="D692" s="323"/>
      <c r="E692" s="260"/>
      <c r="F692" s="261"/>
      <c r="G692" s="315"/>
      <c r="H692" s="299"/>
      <c r="I692" s="81"/>
      <c r="J692" s="253"/>
      <c r="K692" s="3"/>
    </row>
    <row r="693" spans="2:11" x14ac:dyDescent="0.2">
      <c r="B693" s="3"/>
      <c r="C693" s="310"/>
      <c r="D693" s="323"/>
      <c r="E693" s="260"/>
      <c r="F693" s="261"/>
      <c r="G693" s="315"/>
      <c r="H693" s="299"/>
      <c r="I693" s="81"/>
      <c r="J693" s="253"/>
      <c r="K693" s="3"/>
    </row>
    <row r="694" spans="2:11" x14ac:dyDescent="0.2">
      <c r="B694" s="3"/>
      <c r="C694" s="310"/>
      <c r="D694" s="323"/>
      <c r="E694" s="260"/>
      <c r="F694" s="261"/>
      <c r="G694" s="315"/>
      <c r="H694" s="299"/>
      <c r="I694" s="81"/>
      <c r="J694" s="253"/>
      <c r="K694" s="3"/>
    </row>
    <row r="695" spans="2:11" x14ac:dyDescent="0.2">
      <c r="B695" s="3"/>
      <c r="C695" s="310"/>
      <c r="D695" s="323"/>
      <c r="E695" s="260"/>
      <c r="F695" s="261"/>
      <c r="G695" s="315"/>
      <c r="H695" s="299"/>
      <c r="I695" s="81"/>
      <c r="J695" s="253"/>
      <c r="K695" s="3"/>
    </row>
    <row r="696" spans="2:11" x14ac:dyDescent="0.2">
      <c r="B696" s="3"/>
      <c r="C696" s="310"/>
      <c r="D696" s="323"/>
      <c r="E696" s="260"/>
      <c r="F696" s="261"/>
      <c r="G696" s="315"/>
      <c r="H696" s="299"/>
      <c r="I696" s="81"/>
      <c r="J696" s="253"/>
      <c r="K696" s="3"/>
    </row>
    <row r="697" spans="2:11" x14ac:dyDescent="0.2">
      <c r="B697" s="3"/>
      <c r="C697" s="310"/>
      <c r="D697" s="323"/>
      <c r="E697" s="260"/>
      <c r="F697" s="261"/>
      <c r="G697" s="315"/>
      <c r="H697" s="299"/>
      <c r="I697" s="81"/>
      <c r="J697" s="253"/>
      <c r="K697" s="3"/>
    </row>
    <row r="698" spans="2:11" x14ac:dyDescent="0.2">
      <c r="B698" s="3"/>
      <c r="C698" s="310"/>
      <c r="D698" s="323"/>
      <c r="E698" s="260"/>
      <c r="F698" s="261"/>
      <c r="G698" s="315"/>
      <c r="H698" s="299"/>
      <c r="I698" s="81"/>
      <c r="J698" s="253"/>
      <c r="K698" s="3"/>
    </row>
    <row r="699" spans="2:11" x14ac:dyDescent="0.2">
      <c r="B699" s="3"/>
      <c r="C699" s="310"/>
      <c r="D699" s="323"/>
      <c r="E699" s="260"/>
      <c r="F699" s="261"/>
      <c r="G699" s="315"/>
      <c r="H699" s="299"/>
      <c r="I699" s="81"/>
      <c r="J699" s="253"/>
      <c r="K699" s="3"/>
    </row>
    <row r="700" spans="2:11" x14ac:dyDescent="0.2">
      <c r="B700" s="3"/>
      <c r="C700" s="310"/>
      <c r="D700" s="323"/>
      <c r="E700" s="260"/>
      <c r="F700" s="261"/>
      <c r="G700" s="315"/>
      <c r="H700" s="299"/>
      <c r="I700" s="81"/>
      <c r="J700" s="253"/>
      <c r="K700" s="3"/>
    </row>
    <row r="701" spans="2:11" x14ac:dyDescent="0.2">
      <c r="B701" s="3"/>
      <c r="C701" s="310"/>
      <c r="D701" s="323"/>
      <c r="E701" s="260"/>
      <c r="F701" s="261"/>
      <c r="G701" s="315"/>
      <c r="H701" s="299"/>
      <c r="I701" s="81"/>
      <c r="J701" s="253"/>
      <c r="K701" s="3"/>
    </row>
    <row r="702" spans="2:11" x14ac:dyDescent="0.2">
      <c r="B702" s="3"/>
      <c r="C702" s="310"/>
      <c r="D702" s="323"/>
      <c r="E702" s="260"/>
      <c r="F702" s="261"/>
      <c r="G702" s="315"/>
      <c r="H702" s="299"/>
      <c r="I702" s="81"/>
      <c r="J702" s="253"/>
      <c r="K702" s="3"/>
    </row>
    <row r="703" spans="2:11" x14ac:dyDescent="0.2">
      <c r="B703" s="3"/>
      <c r="C703" s="310"/>
      <c r="D703" s="323"/>
      <c r="E703" s="260"/>
      <c r="F703" s="261"/>
      <c r="G703" s="315"/>
      <c r="H703" s="299"/>
      <c r="I703" s="81"/>
      <c r="J703" s="253"/>
      <c r="K703" s="3"/>
    </row>
    <row r="704" spans="2:11" x14ac:dyDescent="0.2">
      <c r="B704" s="3"/>
      <c r="C704" s="310"/>
      <c r="D704" s="323"/>
      <c r="E704" s="260"/>
      <c r="F704" s="261"/>
      <c r="G704" s="315"/>
      <c r="H704" s="299"/>
      <c r="I704" s="81"/>
      <c r="J704" s="253"/>
      <c r="K704" s="3"/>
    </row>
    <row r="705" spans="2:11" x14ac:dyDescent="0.2">
      <c r="B705" s="3"/>
      <c r="C705" s="310"/>
      <c r="D705" s="323"/>
      <c r="E705" s="260"/>
      <c r="F705" s="261"/>
      <c r="G705" s="315"/>
      <c r="H705" s="299"/>
      <c r="I705" s="81"/>
      <c r="J705" s="253"/>
      <c r="K705" s="3"/>
    </row>
    <row r="706" spans="2:11" x14ac:dyDescent="0.2">
      <c r="B706" s="3"/>
      <c r="C706" s="310"/>
      <c r="D706" s="323"/>
      <c r="E706" s="260"/>
      <c r="F706" s="261"/>
      <c r="G706" s="315"/>
      <c r="H706" s="299"/>
      <c r="I706" s="81"/>
      <c r="J706" s="253"/>
      <c r="K706" s="3"/>
    </row>
    <row r="707" spans="2:11" x14ac:dyDescent="0.2">
      <c r="B707" s="3"/>
      <c r="C707" s="310"/>
      <c r="D707" s="323"/>
      <c r="E707" s="260"/>
      <c r="F707" s="261"/>
      <c r="G707" s="315"/>
      <c r="H707" s="299"/>
      <c r="I707" s="81"/>
      <c r="J707" s="253"/>
      <c r="K707" s="3"/>
    </row>
    <row r="708" spans="2:11" x14ac:dyDescent="0.2">
      <c r="B708" s="3"/>
      <c r="C708" s="310"/>
      <c r="D708" s="323"/>
      <c r="E708" s="260"/>
      <c r="F708" s="261"/>
      <c r="G708" s="315"/>
      <c r="H708" s="299"/>
      <c r="I708" s="81"/>
      <c r="J708" s="253"/>
      <c r="K708" s="3"/>
    </row>
    <row r="709" spans="2:11" x14ac:dyDescent="0.2">
      <c r="B709" s="3"/>
      <c r="C709" s="310"/>
      <c r="D709" s="323"/>
      <c r="E709" s="260"/>
      <c r="F709" s="261"/>
      <c r="G709" s="315"/>
      <c r="H709" s="299"/>
      <c r="I709" s="81"/>
      <c r="J709" s="253"/>
      <c r="K709" s="3"/>
    </row>
    <row r="710" spans="2:11" x14ac:dyDescent="0.2">
      <c r="B710" s="3"/>
      <c r="C710" s="310"/>
      <c r="D710" s="323"/>
      <c r="E710" s="260"/>
      <c r="F710" s="261"/>
      <c r="G710" s="315"/>
      <c r="H710" s="299"/>
      <c r="I710" s="81"/>
      <c r="J710" s="253"/>
      <c r="K710" s="3"/>
    </row>
    <row r="711" spans="2:11" x14ac:dyDescent="0.2">
      <c r="B711" s="3"/>
      <c r="C711" s="310"/>
      <c r="D711" s="323"/>
      <c r="E711" s="260"/>
      <c r="F711" s="261"/>
      <c r="G711" s="315"/>
      <c r="H711" s="299"/>
      <c r="I711" s="81"/>
      <c r="J711" s="253"/>
      <c r="K711" s="3"/>
    </row>
    <row r="712" spans="2:11" x14ac:dyDescent="0.2">
      <c r="B712" s="3"/>
      <c r="C712" s="310"/>
      <c r="D712" s="323"/>
      <c r="E712" s="260"/>
      <c r="F712" s="261"/>
      <c r="G712" s="315"/>
      <c r="H712" s="299"/>
      <c r="I712" s="81"/>
      <c r="J712" s="253"/>
      <c r="K712" s="3"/>
    </row>
    <row r="713" spans="2:11" x14ac:dyDescent="0.2">
      <c r="B713" s="3"/>
      <c r="C713" s="310"/>
      <c r="D713" s="323"/>
      <c r="E713" s="260"/>
      <c r="F713" s="261"/>
      <c r="G713" s="315"/>
      <c r="H713" s="299"/>
      <c r="I713" s="81"/>
      <c r="J713" s="253"/>
      <c r="K713" s="3"/>
    </row>
    <row r="714" spans="2:11" x14ac:dyDescent="0.2">
      <c r="B714" s="3"/>
      <c r="C714" s="310"/>
      <c r="D714" s="323"/>
      <c r="E714" s="260"/>
      <c r="F714" s="261"/>
      <c r="G714" s="315"/>
      <c r="H714" s="299"/>
      <c r="I714" s="81"/>
      <c r="J714" s="253"/>
      <c r="K714" s="3"/>
    </row>
    <row r="715" spans="2:11" x14ac:dyDescent="0.2">
      <c r="B715" s="3"/>
      <c r="C715" s="310"/>
      <c r="D715" s="323"/>
      <c r="E715" s="260"/>
      <c r="F715" s="261"/>
      <c r="G715" s="315"/>
      <c r="H715" s="299"/>
      <c r="I715" s="81"/>
      <c r="J715" s="253"/>
      <c r="K715" s="3"/>
    </row>
    <row r="716" spans="2:11" x14ac:dyDescent="0.2">
      <c r="B716" s="3"/>
      <c r="C716" s="310"/>
      <c r="D716" s="323"/>
      <c r="E716" s="260"/>
      <c r="F716" s="261"/>
      <c r="G716" s="315"/>
      <c r="H716" s="299"/>
      <c r="I716" s="81"/>
      <c r="J716" s="253"/>
      <c r="K716" s="3"/>
    </row>
    <row r="717" spans="2:11" x14ac:dyDescent="0.2">
      <c r="B717" s="3"/>
      <c r="C717" s="310"/>
      <c r="D717" s="323"/>
      <c r="E717" s="260"/>
      <c r="F717" s="261"/>
      <c r="G717" s="315"/>
      <c r="H717" s="299"/>
      <c r="I717" s="81"/>
      <c r="J717" s="253"/>
      <c r="K717" s="3"/>
    </row>
    <row r="718" spans="2:11" x14ac:dyDescent="0.2">
      <c r="B718" s="3"/>
      <c r="C718" s="310"/>
      <c r="D718" s="323"/>
      <c r="E718" s="260"/>
      <c r="F718" s="261"/>
      <c r="G718" s="315"/>
      <c r="H718" s="299"/>
      <c r="I718" s="81"/>
      <c r="J718" s="253"/>
      <c r="K718" s="3"/>
    </row>
    <row r="719" spans="2:11" x14ac:dyDescent="0.2">
      <c r="B719" s="3"/>
      <c r="C719" s="310"/>
      <c r="D719" s="323"/>
      <c r="E719" s="260"/>
      <c r="F719" s="261"/>
      <c r="G719" s="315"/>
      <c r="H719" s="299"/>
      <c r="I719" s="81"/>
      <c r="J719" s="253"/>
      <c r="K719" s="3"/>
    </row>
    <row r="720" spans="2:11" x14ac:dyDescent="0.2">
      <c r="B720" s="3"/>
      <c r="C720" s="310"/>
      <c r="D720" s="323"/>
      <c r="E720" s="260"/>
      <c r="F720" s="261"/>
      <c r="G720" s="315"/>
      <c r="H720" s="299"/>
      <c r="I720" s="81"/>
      <c r="J720" s="253"/>
      <c r="K720" s="3"/>
    </row>
    <row r="721" spans="2:11" x14ac:dyDescent="0.2">
      <c r="B721" s="3"/>
      <c r="C721" s="310"/>
      <c r="D721" s="323"/>
      <c r="E721" s="260"/>
      <c r="F721" s="261"/>
      <c r="G721" s="315"/>
      <c r="H721" s="299"/>
      <c r="I721" s="81"/>
      <c r="J721" s="253"/>
      <c r="K721" s="3"/>
    </row>
    <row r="722" spans="2:11" x14ac:dyDescent="0.2">
      <c r="B722" s="3"/>
      <c r="C722" s="310"/>
      <c r="D722" s="323"/>
      <c r="E722" s="260"/>
      <c r="F722" s="261"/>
      <c r="G722" s="315"/>
      <c r="H722" s="299"/>
      <c r="I722" s="81"/>
      <c r="J722" s="253"/>
      <c r="K722" s="3"/>
    </row>
    <row r="723" spans="2:11" x14ac:dyDescent="0.2">
      <c r="B723" s="3"/>
      <c r="C723" s="310"/>
      <c r="D723" s="323"/>
      <c r="E723" s="260"/>
      <c r="F723" s="261"/>
      <c r="G723" s="315"/>
      <c r="H723" s="299"/>
      <c r="I723" s="81"/>
      <c r="J723" s="253"/>
      <c r="K723" s="3"/>
    </row>
    <row r="724" spans="2:11" x14ac:dyDescent="0.2">
      <c r="B724" s="3"/>
      <c r="C724" s="310"/>
      <c r="D724" s="323"/>
      <c r="E724" s="260"/>
      <c r="F724" s="261"/>
      <c r="G724" s="315"/>
      <c r="H724" s="299"/>
      <c r="I724" s="81"/>
      <c r="J724" s="253"/>
      <c r="K724" s="3"/>
    </row>
    <row r="725" spans="2:11" x14ac:dyDescent="0.2">
      <c r="B725" s="3"/>
      <c r="C725" s="310"/>
      <c r="D725" s="323"/>
      <c r="E725" s="260"/>
      <c r="F725" s="261"/>
      <c r="G725" s="315"/>
      <c r="H725" s="299"/>
      <c r="I725" s="81"/>
      <c r="J725" s="253"/>
      <c r="K725" s="3"/>
    </row>
    <row r="726" spans="2:11" x14ac:dyDescent="0.2">
      <c r="B726" s="3"/>
      <c r="C726" s="310"/>
      <c r="D726" s="323"/>
      <c r="E726" s="260"/>
      <c r="F726" s="261"/>
      <c r="G726" s="315"/>
      <c r="H726" s="299"/>
      <c r="I726" s="81"/>
      <c r="J726" s="253"/>
      <c r="K726" s="3"/>
    </row>
    <row r="727" spans="2:11" x14ac:dyDescent="0.2">
      <c r="B727" s="3"/>
      <c r="C727" s="310"/>
      <c r="D727" s="323"/>
      <c r="E727" s="260"/>
      <c r="F727" s="261"/>
      <c r="G727" s="315"/>
      <c r="H727" s="299"/>
      <c r="I727" s="81"/>
      <c r="J727" s="253"/>
      <c r="K727" s="3"/>
    </row>
    <row r="728" spans="2:11" x14ac:dyDescent="0.2">
      <c r="B728" s="3"/>
      <c r="C728" s="310"/>
      <c r="D728" s="323"/>
      <c r="E728" s="260"/>
      <c r="F728" s="261"/>
      <c r="G728" s="315"/>
      <c r="H728" s="299"/>
      <c r="I728" s="81"/>
      <c r="J728" s="253"/>
      <c r="K728" s="3"/>
    </row>
    <row r="729" spans="2:11" x14ac:dyDescent="0.2">
      <c r="B729" s="3"/>
      <c r="C729" s="310"/>
      <c r="D729" s="323"/>
      <c r="E729" s="260"/>
      <c r="F729" s="261"/>
      <c r="G729" s="315"/>
      <c r="H729" s="299"/>
      <c r="I729" s="81"/>
      <c r="J729" s="253"/>
      <c r="K729" s="3"/>
    </row>
    <row r="730" spans="2:11" x14ac:dyDescent="0.2">
      <c r="B730" s="3"/>
      <c r="C730" s="310"/>
      <c r="D730" s="323"/>
      <c r="E730" s="260"/>
      <c r="F730" s="261"/>
      <c r="G730" s="315"/>
      <c r="H730" s="299"/>
      <c r="I730" s="81"/>
      <c r="J730" s="253"/>
      <c r="K730" s="3"/>
    </row>
    <row r="731" spans="2:11" x14ac:dyDescent="0.2">
      <c r="B731" s="3"/>
      <c r="C731" s="310"/>
      <c r="D731" s="323"/>
      <c r="E731" s="260"/>
      <c r="F731" s="261"/>
      <c r="G731" s="315"/>
      <c r="H731" s="299"/>
      <c r="I731" s="81"/>
      <c r="J731" s="253"/>
      <c r="K731" s="3"/>
    </row>
    <row r="732" spans="2:11" x14ac:dyDescent="0.2">
      <c r="B732" s="3"/>
      <c r="C732" s="310"/>
      <c r="D732" s="323"/>
      <c r="E732" s="260"/>
      <c r="F732" s="261"/>
      <c r="G732" s="315"/>
      <c r="H732" s="299"/>
      <c r="I732" s="81"/>
      <c r="J732" s="253"/>
      <c r="K732" s="3"/>
    </row>
    <row r="733" spans="2:11" x14ac:dyDescent="0.2">
      <c r="B733" s="3"/>
      <c r="C733" s="310"/>
      <c r="D733" s="323"/>
      <c r="E733" s="260"/>
      <c r="F733" s="261"/>
      <c r="G733" s="315"/>
      <c r="H733" s="299"/>
      <c r="I733" s="81"/>
      <c r="J733" s="253"/>
      <c r="K733" s="3"/>
    </row>
    <row r="734" spans="2:11" x14ac:dyDescent="0.2">
      <c r="B734" s="3"/>
      <c r="C734" s="310"/>
      <c r="D734" s="323"/>
      <c r="E734" s="260"/>
      <c r="F734" s="261"/>
      <c r="G734" s="315"/>
      <c r="H734" s="299"/>
      <c r="I734" s="81"/>
      <c r="J734" s="253"/>
      <c r="K734" s="3"/>
    </row>
    <row r="735" spans="2:11" x14ac:dyDescent="0.2">
      <c r="B735" s="3"/>
      <c r="C735" s="310"/>
      <c r="D735" s="323"/>
      <c r="E735" s="260"/>
      <c r="F735" s="261"/>
      <c r="G735" s="315"/>
      <c r="H735" s="299"/>
      <c r="I735" s="81"/>
      <c r="J735" s="253"/>
      <c r="K735" s="3"/>
    </row>
    <row r="736" spans="2:11" x14ac:dyDescent="0.2">
      <c r="B736" s="3"/>
      <c r="C736" s="310"/>
      <c r="D736" s="323"/>
      <c r="E736" s="260"/>
      <c r="F736" s="261"/>
      <c r="G736" s="315"/>
      <c r="H736" s="299"/>
      <c r="I736" s="81"/>
      <c r="J736" s="253"/>
      <c r="K736" s="3"/>
    </row>
    <row r="737" spans="2:11" x14ac:dyDescent="0.2">
      <c r="B737" s="3"/>
      <c r="C737" s="310"/>
      <c r="D737" s="323"/>
      <c r="E737" s="260"/>
      <c r="F737" s="261"/>
      <c r="G737" s="315"/>
      <c r="H737" s="299"/>
      <c r="I737" s="81"/>
      <c r="J737" s="253"/>
      <c r="K737" s="3"/>
    </row>
    <row r="738" spans="2:11" x14ac:dyDescent="0.2">
      <c r="B738" s="3"/>
      <c r="C738" s="310"/>
      <c r="D738" s="323"/>
      <c r="E738" s="260"/>
      <c r="F738" s="261"/>
      <c r="G738" s="315"/>
      <c r="H738" s="299"/>
      <c r="I738" s="81"/>
      <c r="J738" s="253"/>
      <c r="K738" s="3"/>
    </row>
    <row r="739" spans="2:11" x14ac:dyDescent="0.2">
      <c r="B739" s="3"/>
      <c r="C739" s="310"/>
      <c r="D739" s="323"/>
      <c r="E739" s="260"/>
      <c r="F739" s="261"/>
      <c r="G739" s="315"/>
      <c r="H739" s="299"/>
      <c r="I739" s="81"/>
      <c r="J739" s="253"/>
      <c r="K739" s="3"/>
    </row>
    <row r="740" spans="2:11" x14ac:dyDescent="0.2">
      <c r="B740" s="3"/>
      <c r="C740" s="310"/>
      <c r="D740" s="323"/>
      <c r="E740" s="260"/>
      <c r="F740" s="261"/>
      <c r="G740" s="315"/>
      <c r="H740" s="299"/>
      <c r="I740" s="81"/>
      <c r="J740" s="253"/>
      <c r="K740" s="3"/>
    </row>
    <row r="741" spans="2:11" x14ac:dyDescent="0.2">
      <c r="B741" s="3"/>
      <c r="C741" s="310"/>
      <c r="D741" s="323"/>
      <c r="E741" s="260"/>
      <c r="F741" s="261"/>
      <c r="G741" s="315"/>
      <c r="H741" s="299"/>
      <c r="I741" s="81"/>
      <c r="J741" s="253"/>
      <c r="K741" s="3"/>
    </row>
    <row r="742" spans="2:11" x14ac:dyDescent="0.2">
      <c r="B742" s="3"/>
      <c r="C742" s="310"/>
      <c r="D742" s="323"/>
      <c r="E742" s="260"/>
      <c r="F742" s="261"/>
      <c r="G742" s="315"/>
      <c r="H742" s="299"/>
      <c r="I742" s="81"/>
      <c r="J742" s="253"/>
      <c r="K742" s="3"/>
    </row>
    <row r="743" spans="2:11" x14ac:dyDescent="0.2">
      <c r="B743" s="3"/>
      <c r="C743" s="310"/>
      <c r="D743" s="323"/>
      <c r="E743" s="260"/>
      <c r="F743" s="261"/>
      <c r="G743" s="315"/>
      <c r="H743" s="299"/>
      <c r="I743" s="81"/>
      <c r="J743" s="253"/>
      <c r="K743" s="3"/>
    </row>
    <row r="744" spans="2:11" x14ac:dyDescent="0.2">
      <c r="B744" s="3"/>
      <c r="C744" s="310"/>
      <c r="D744" s="323"/>
      <c r="E744" s="260"/>
      <c r="F744" s="261"/>
      <c r="G744" s="315"/>
      <c r="H744" s="299"/>
      <c r="I744" s="81"/>
      <c r="J744" s="253"/>
      <c r="K744" s="3"/>
    </row>
    <row r="745" spans="2:11" x14ac:dyDescent="0.2">
      <c r="B745" s="3"/>
      <c r="C745" s="310"/>
      <c r="D745" s="323"/>
      <c r="E745" s="260"/>
      <c r="F745" s="261"/>
      <c r="G745" s="315"/>
      <c r="H745" s="299"/>
      <c r="I745" s="81"/>
      <c r="J745" s="253"/>
      <c r="K745" s="3"/>
    </row>
    <row r="746" spans="2:11" x14ac:dyDescent="0.2">
      <c r="B746" s="3"/>
      <c r="C746" s="310"/>
      <c r="D746" s="323"/>
      <c r="E746" s="260"/>
      <c r="F746" s="261"/>
      <c r="G746" s="315"/>
      <c r="H746" s="299"/>
      <c r="I746" s="81"/>
      <c r="J746" s="253"/>
      <c r="K746" s="3"/>
    </row>
    <row r="747" spans="2:11" x14ac:dyDescent="0.2">
      <c r="B747" s="3"/>
      <c r="C747" s="310"/>
      <c r="D747" s="323"/>
      <c r="E747" s="260"/>
      <c r="F747" s="261"/>
      <c r="G747" s="315"/>
      <c r="H747" s="299"/>
      <c r="I747" s="81"/>
      <c r="J747" s="253"/>
      <c r="K747" s="3"/>
    </row>
    <row r="748" spans="2:11" x14ac:dyDescent="0.2">
      <c r="B748" s="3"/>
      <c r="C748" s="310"/>
      <c r="D748" s="323"/>
      <c r="E748" s="260"/>
      <c r="F748" s="261"/>
      <c r="G748" s="315"/>
      <c r="H748" s="299"/>
      <c r="I748" s="81"/>
      <c r="J748" s="253"/>
      <c r="K748" s="3"/>
    </row>
    <row r="749" spans="2:11" x14ac:dyDescent="0.2">
      <c r="B749" s="3"/>
      <c r="C749" s="310"/>
      <c r="D749" s="323"/>
      <c r="E749" s="260"/>
      <c r="F749" s="261"/>
      <c r="G749" s="315"/>
      <c r="H749" s="299"/>
      <c r="I749" s="81"/>
      <c r="J749" s="253"/>
      <c r="K749" s="3"/>
    </row>
    <row r="750" spans="2:11" x14ac:dyDescent="0.2">
      <c r="B750" s="3"/>
      <c r="C750" s="310"/>
      <c r="D750" s="323"/>
      <c r="E750" s="260"/>
      <c r="F750" s="261"/>
      <c r="G750" s="315"/>
      <c r="H750" s="299"/>
      <c r="I750" s="81"/>
      <c r="J750" s="253"/>
      <c r="K750" s="3"/>
    </row>
    <row r="751" spans="2:11" x14ac:dyDescent="0.2">
      <c r="B751" s="3"/>
      <c r="C751" s="310"/>
      <c r="D751" s="323"/>
      <c r="E751" s="260"/>
      <c r="F751" s="261"/>
      <c r="G751" s="315"/>
      <c r="H751" s="299"/>
      <c r="I751" s="81"/>
      <c r="J751" s="253"/>
      <c r="K751" s="3"/>
    </row>
    <row r="752" spans="2:11" x14ac:dyDescent="0.2">
      <c r="B752" s="3"/>
      <c r="C752" s="310"/>
      <c r="D752" s="323"/>
      <c r="E752" s="260"/>
      <c r="F752" s="261"/>
      <c r="G752" s="315"/>
      <c r="H752" s="299"/>
      <c r="I752" s="81"/>
      <c r="J752" s="253"/>
      <c r="K752" s="3"/>
    </row>
    <row r="753" spans="2:11" x14ac:dyDescent="0.2">
      <c r="B753" s="3"/>
      <c r="C753" s="310"/>
      <c r="D753" s="323"/>
      <c r="E753" s="260"/>
      <c r="F753" s="261"/>
      <c r="G753" s="315"/>
      <c r="H753" s="299"/>
      <c r="I753" s="81"/>
      <c r="J753" s="253"/>
      <c r="K753" s="3"/>
    </row>
    <row r="754" spans="2:11" x14ac:dyDescent="0.2">
      <c r="B754" s="3"/>
      <c r="C754" s="310"/>
      <c r="D754" s="323"/>
      <c r="E754" s="260"/>
      <c r="F754" s="261"/>
      <c r="G754" s="315"/>
      <c r="H754" s="299"/>
      <c r="I754" s="81"/>
      <c r="J754" s="253"/>
      <c r="K754" s="3"/>
    </row>
    <row r="755" spans="2:11" x14ac:dyDescent="0.2">
      <c r="B755" s="3"/>
      <c r="C755" s="310"/>
      <c r="D755" s="323"/>
      <c r="E755" s="260"/>
      <c r="F755" s="261"/>
      <c r="G755" s="315"/>
      <c r="H755" s="299"/>
      <c r="I755" s="81"/>
      <c r="J755" s="253"/>
      <c r="K755" s="3"/>
    </row>
    <row r="756" spans="2:11" x14ac:dyDescent="0.2">
      <c r="B756" s="3"/>
      <c r="C756" s="310"/>
      <c r="D756" s="323"/>
      <c r="E756" s="260"/>
      <c r="F756" s="261"/>
      <c r="G756" s="315"/>
      <c r="H756" s="299"/>
      <c r="I756" s="81"/>
      <c r="J756" s="253"/>
      <c r="K756" s="3"/>
    </row>
    <row r="757" spans="2:11" x14ac:dyDescent="0.2">
      <c r="B757" s="3"/>
      <c r="C757" s="310"/>
      <c r="D757" s="323"/>
      <c r="E757" s="260"/>
      <c r="F757" s="261"/>
      <c r="G757" s="315"/>
      <c r="H757" s="299"/>
      <c r="I757" s="81"/>
      <c r="J757" s="253"/>
      <c r="K757" s="3"/>
    </row>
    <row r="758" spans="2:11" x14ac:dyDescent="0.2">
      <c r="B758" s="3"/>
      <c r="C758" s="310"/>
      <c r="D758" s="323"/>
      <c r="E758" s="260"/>
      <c r="F758" s="261"/>
      <c r="G758" s="315"/>
      <c r="H758" s="299"/>
      <c r="I758" s="81"/>
      <c r="J758" s="253"/>
      <c r="K758" s="3"/>
    </row>
    <row r="759" spans="2:11" x14ac:dyDescent="0.2">
      <c r="B759" s="3"/>
      <c r="C759" s="310"/>
      <c r="D759" s="323"/>
      <c r="E759" s="260"/>
      <c r="F759" s="261"/>
      <c r="G759" s="315"/>
      <c r="H759" s="299"/>
      <c r="I759" s="81"/>
      <c r="J759" s="253"/>
      <c r="K759" s="3"/>
    </row>
    <row r="760" spans="2:11" x14ac:dyDescent="0.2">
      <c r="B760" s="3"/>
      <c r="C760" s="310"/>
      <c r="D760" s="323"/>
      <c r="E760" s="260"/>
      <c r="F760" s="261"/>
      <c r="G760" s="315"/>
      <c r="H760" s="299"/>
      <c r="I760" s="81"/>
      <c r="J760" s="253"/>
      <c r="K760" s="3"/>
    </row>
    <row r="761" spans="2:11" x14ac:dyDescent="0.2">
      <c r="B761" s="3"/>
      <c r="C761" s="310"/>
      <c r="D761" s="323"/>
      <c r="E761" s="260"/>
      <c r="F761" s="261"/>
      <c r="G761" s="315"/>
      <c r="H761" s="299"/>
      <c r="I761" s="81"/>
      <c r="J761" s="253"/>
      <c r="K761" s="3"/>
    </row>
    <row r="762" spans="2:11" x14ac:dyDescent="0.2">
      <c r="B762" s="3"/>
      <c r="C762" s="310"/>
      <c r="D762" s="323"/>
      <c r="E762" s="260"/>
      <c r="F762" s="261"/>
      <c r="G762" s="315"/>
      <c r="H762" s="299"/>
      <c r="I762" s="81"/>
      <c r="J762" s="253"/>
      <c r="K762" s="3"/>
    </row>
    <row r="763" spans="2:11" x14ac:dyDescent="0.2">
      <c r="B763" s="3"/>
      <c r="C763" s="310"/>
      <c r="D763" s="323"/>
      <c r="E763" s="260"/>
      <c r="F763" s="261"/>
      <c r="G763" s="315"/>
      <c r="H763" s="299"/>
      <c r="I763" s="81"/>
      <c r="J763" s="253"/>
      <c r="K763" s="3"/>
    </row>
    <row r="764" spans="2:11" x14ac:dyDescent="0.2">
      <c r="B764" s="3"/>
      <c r="C764" s="310"/>
      <c r="D764" s="323"/>
      <c r="E764" s="260"/>
      <c r="F764" s="261"/>
      <c r="G764" s="315"/>
      <c r="H764" s="299"/>
      <c r="I764" s="81"/>
      <c r="J764" s="253"/>
      <c r="K764" s="3"/>
    </row>
    <row r="765" spans="2:11" x14ac:dyDescent="0.2">
      <c r="B765" s="3"/>
      <c r="C765" s="310"/>
      <c r="D765" s="323"/>
      <c r="E765" s="260"/>
      <c r="F765" s="261"/>
      <c r="G765" s="315"/>
      <c r="H765" s="299"/>
      <c r="I765" s="81"/>
      <c r="J765" s="253"/>
      <c r="K765" s="3"/>
    </row>
    <row r="766" spans="2:11" x14ac:dyDescent="0.2">
      <c r="B766" s="3"/>
      <c r="C766" s="310"/>
      <c r="D766" s="323"/>
      <c r="E766" s="260"/>
      <c r="F766" s="261"/>
      <c r="G766" s="315"/>
      <c r="H766" s="299"/>
      <c r="I766" s="81"/>
      <c r="J766" s="253"/>
      <c r="K766" s="3"/>
    </row>
    <row r="767" spans="2:11" x14ac:dyDescent="0.2">
      <c r="B767" s="3"/>
      <c r="C767" s="310"/>
      <c r="D767" s="323"/>
      <c r="E767" s="260"/>
      <c r="F767" s="261"/>
      <c r="G767" s="315"/>
      <c r="H767" s="299"/>
      <c r="I767" s="81"/>
      <c r="J767" s="253"/>
      <c r="K767" s="3"/>
    </row>
    <row r="768" spans="2:11" x14ac:dyDescent="0.2">
      <c r="B768" s="3"/>
      <c r="C768" s="310"/>
      <c r="D768" s="323"/>
      <c r="E768" s="260"/>
      <c r="F768" s="261"/>
      <c r="G768" s="315"/>
      <c r="H768" s="299"/>
      <c r="I768" s="81"/>
      <c r="J768" s="253"/>
      <c r="K768" s="3"/>
    </row>
    <row r="769" spans="2:11" x14ac:dyDescent="0.2">
      <c r="B769" s="3"/>
      <c r="C769" s="310"/>
      <c r="D769" s="323"/>
      <c r="E769" s="260"/>
      <c r="F769" s="261"/>
      <c r="G769" s="315"/>
      <c r="H769" s="299"/>
      <c r="I769" s="81"/>
      <c r="J769" s="253"/>
      <c r="K769" s="3"/>
    </row>
    <row r="770" spans="2:11" x14ac:dyDescent="0.2">
      <c r="B770" s="3"/>
      <c r="C770" s="310"/>
      <c r="D770" s="323"/>
      <c r="E770" s="260"/>
      <c r="F770" s="261"/>
      <c r="G770" s="315"/>
      <c r="H770" s="299"/>
      <c r="I770" s="81"/>
      <c r="J770" s="253"/>
      <c r="K770" s="3"/>
    </row>
    <row r="771" spans="2:11" x14ac:dyDescent="0.2">
      <c r="B771" s="3"/>
      <c r="C771" s="310"/>
      <c r="D771" s="323"/>
      <c r="E771" s="260"/>
      <c r="F771" s="261"/>
      <c r="G771" s="315"/>
      <c r="H771" s="299"/>
      <c r="I771" s="81"/>
      <c r="J771" s="253"/>
      <c r="K771" s="3"/>
    </row>
    <row r="772" spans="2:11" x14ac:dyDescent="0.2">
      <c r="B772" s="3"/>
      <c r="C772" s="310"/>
      <c r="D772" s="323"/>
      <c r="E772" s="260"/>
      <c r="F772" s="261"/>
      <c r="G772" s="315"/>
      <c r="H772" s="299"/>
      <c r="I772" s="81"/>
      <c r="J772" s="253"/>
      <c r="K772" s="3"/>
    </row>
    <row r="773" spans="2:11" x14ac:dyDescent="0.2">
      <c r="B773" s="3"/>
      <c r="C773" s="310"/>
      <c r="D773" s="323"/>
      <c r="E773" s="260"/>
      <c r="F773" s="261"/>
      <c r="G773" s="315"/>
      <c r="H773" s="299"/>
      <c r="I773" s="81"/>
      <c r="J773" s="253"/>
      <c r="K773" s="3"/>
    </row>
    <row r="774" spans="2:11" x14ac:dyDescent="0.2">
      <c r="B774" s="3"/>
      <c r="C774" s="310"/>
      <c r="D774" s="323"/>
      <c r="E774" s="260"/>
      <c r="F774" s="261"/>
      <c r="G774" s="315"/>
      <c r="H774" s="299"/>
      <c r="I774" s="81"/>
      <c r="J774" s="253"/>
      <c r="K774" s="3"/>
    </row>
    <row r="775" spans="2:11" x14ac:dyDescent="0.2">
      <c r="B775" s="3"/>
      <c r="C775" s="310"/>
      <c r="D775" s="323"/>
      <c r="E775" s="260"/>
      <c r="F775" s="261"/>
      <c r="G775" s="315"/>
      <c r="H775" s="299"/>
      <c r="I775" s="81"/>
      <c r="J775" s="253"/>
      <c r="K775" s="3"/>
    </row>
    <row r="776" spans="2:11" x14ac:dyDescent="0.2">
      <c r="B776" s="3"/>
      <c r="C776" s="310"/>
      <c r="D776" s="323"/>
      <c r="E776" s="260"/>
      <c r="F776" s="261"/>
      <c r="G776" s="315"/>
      <c r="H776" s="299"/>
      <c r="I776" s="81"/>
      <c r="J776" s="253"/>
      <c r="K776" s="3"/>
    </row>
    <row r="777" spans="2:11" x14ac:dyDescent="0.2">
      <c r="B777" s="3"/>
      <c r="C777" s="310"/>
      <c r="D777" s="323"/>
      <c r="E777" s="260"/>
      <c r="F777" s="261"/>
      <c r="G777" s="315"/>
      <c r="H777" s="299"/>
      <c r="I777" s="81"/>
      <c r="J777" s="253"/>
      <c r="K777" s="3"/>
    </row>
    <row r="778" spans="2:11" x14ac:dyDescent="0.2">
      <c r="B778" s="3"/>
      <c r="C778" s="310"/>
      <c r="D778" s="323"/>
      <c r="E778" s="260"/>
      <c r="F778" s="261"/>
      <c r="G778" s="315"/>
      <c r="H778" s="299"/>
      <c r="I778" s="81"/>
      <c r="J778" s="253"/>
      <c r="K778" s="3"/>
    </row>
    <row r="779" spans="2:11" x14ac:dyDescent="0.2">
      <c r="B779" s="3"/>
      <c r="C779" s="310"/>
      <c r="D779" s="323"/>
      <c r="E779" s="260"/>
      <c r="F779" s="261"/>
      <c r="G779" s="315"/>
      <c r="H779" s="299"/>
      <c r="I779" s="81"/>
      <c r="J779" s="253"/>
      <c r="K779" s="3"/>
    </row>
    <row r="780" spans="2:11" x14ac:dyDescent="0.2">
      <c r="B780" s="3"/>
      <c r="C780" s="310"/>
      <c r="D780" s="323"/>
      <c r="E780" s="260"/>
      <c r="F780" s="261"/>
      <c r="G780" s="315"/>
      <c r="H780" s="299"/>
      <c r="I780" s="81"/>
      <c r="J780" s="253"/>
      <c r="K780" s="3"/>
    </row>
    <row r="781" spans="2:11" x14ac:dyDescent="0.2">
      <c r="B781" s="3"/>
      <c r="C781" s="310"/>
      <c r="D781" s="323"/>
      <c r="E781" s="260"/>
      <c r="F781" s="261"/>
      <c r="G781" s="315"/>
      <c r="H781" s="299"/>
      <c r="I781" s="81"/>
      <c r="J781" s="253"/>
      <c r="K781" s="3"/>
    </row>
    <row r="782" spans="2:11" x14ac:dyDescent="0.2">
      <c r="B782" s="3"/>
      <c r="C782" s="310"/>
      <c r="D782" s="323"/>
      <c r="E782" s="260"/>
      <c r="F782" s="261"/>
      <c r="G782" s="315"/>
      <c r="H782" s="299"/>
      <c r="I782" s="81"/>
      <c r="J782" s="253"/>
      <c r="K782" s="3"/>
    </row>
    <row r="783" spans="2:11" x14ac:dyDescent="0.2">
      <c r="B783" s="3"/>
      <c r="C783" s="310"/>
      <c r="D783" s="323"/>
      <c r="E783" s="260"/>
      <c r="F783" s="261"/>
      <c r="G783" s="315"/>
      <c r="H783" s="299"/>
      <c r="I783" s="81"/>
      <c r="J783" s="253"/>
      <c r="K783" s="3"/>
    </row>
    <row r="784" spans="2:11" x14ac:dyDescent="0.2">
      <c r="B784" s="3"/>
      <c r="C784" s="310"/>
      <c r="D784" s="323"/>
      <c r="E784" s="260"/>
      <c r="F784" s="261"/>
      <c r="G784" s="315"/>
      <c r="H784" s="299"/>
      <c r="I784" s="81"/>
      <c r="J784" s="253"/>
      <c r="K784" s="3"/>
    </row>
    <row r="785" spans="2:11" x14ac:dyDescent="0.2">
      <c r="B785" s="3"/>
      <c r="C785" s="310"/>
      <c r="D785" s="323"/>
      <c r="E785" s="260"/>
      <c r="F785" s="261"/>
      <c r="G785" s="315"/>
      <c r="H785" s="299"/>
      <c r="I785" s="81"/>
      <c r="J785" s="253"/>
      <c r="K785" s="3"/>
    </row>
    <row r="786" spans="2:11" x14ac:dyDescent="0.2">
      <c r="B786" s="3"/>
      <c r="C786" s="310"/>
      <c r="D786" s="323"/>
      <c r="E786" s="260"/>
      <c r="F786" s="261"/>
      <c r="G786" s="315"/>
      <c r="H786" s="299"/>
      <c r="I786" s="81"/>
      <c r="J786" s="253"/>
      <c r="K786" s="3"/>
    </row>
    <row r="787" spans="2:11" x14ac:dyDescent="0.2">
      <c r="B787" s="3"/>
      <c r="C787" s="310"/>
      <c r="D787" s="323"/>
      <c r="E787" s="260"/>
      <c r="F787" s="261"/>
      <c r="G787" s="315"/>
      <c r="H787" s="299"/>
      <c r="I787" s="81"/>
      <c r="J787" s="253"/>
      <c r="K787" s="3"/>
    </row>
    <row r="788" spans="2:11" x14ac:dyDescent="0.2">
      <c r="B788" s="3"/>
      <c r="C788" s="310"/>
      <c r="D788" s="323"/>
      <c r="E788" s="260"/>
      <c r="F788" s="261"/>
      <c r="G788" s="315"/>
      <c r="H788" s="299"/>
      <c r="I788" s="81"/>
      <c r="J788" s="253"/>
      <c r="K788" s="3"/>
    </row>
    <row r="789" spans="2:11" x14ac:dyDescent="0.2">
      <c r="B789" s="3"/>
      <c r="C789" s="310"/>
      <c r="D789" s="323"/>
      <c r="E789" s="260"/>
      <c r="F789" s="261"/>
      <c r="G789" s="315"/>
      <c r="H789" s="299"/>
      <c r="I789" s="81"/>
      <c r="J789" s="253"/>
      <c r="K789" s="3"/>
    </row>
    <row r="790" spans="2:11" x14ac:dyDescent="0.2">
      <c r="B790" s="3"/>
      <c r="C790" s="310"/>
      <c r="D790" s="323"/>
      <c r="E790" s="260"/>
      <c r="F790" s="261"/>
      <c r="G790" s="315"/>
      <c r="H790" s="299"/>
      <c r="I790" s="81"/>
      <c r="J790" s="253"/>
      <c r="K790" s="3"/>
    </row>
    <row r="791" spans="2:11" x14ac:dyDescent="0.2">
      <c r="B791" s="3"/>
      <c r="C791" s="310"/>
      <c r="D791" s="323"/>
      <c r="E791" s="260"/>
      <c r="F791" s="261"/>
      <c r="G791" s="315"/>
      <c r="H791" s="299"/>
      <c r="I791" s="81"/>
      <c r="J791" s="253"/>
      <c r="K791" s="3"/>
    </row>
    <row r="792" spans="2:11" x14ac:dyDescent="0.2">
      <c r="B792" s="3"/>
      <c r="C792" s="310"/>
      <c r="D792" s="323"/>
      <c r="E792" s="260"/>
      <c r="F792" s="261"/>
      <c r="G792" s="315"/>
      <c r="H792" s="299"/>
      <c r="I792" s="81"/>
      <c r="J792" s="253"/>
      <c r="K792" s="3"/>
    </row>
    <row r="793" spans="2:11" x14ac:dyDescent="0.2">
      <c r="B793" s="3"/>
      <c r="C793" s="310"/>
      <c r="D793" s="323"/>
      <c r="E793" s="260"/>
      <c r="F793" s="261"/>
      <c r="G793" s="315"/>
      <c r="H793" s="299"/>
      <c r="I793" s="81"/>
      <c r="J793" s="253"/>
      <c r="K793" s="3"/>
    </row>
    <row r="794" spans="2:11" x14ac:dyDescent="0.2">
      <c r="B794" s="3"/>
      <c r="C794" s="310"/>
      <c r="D794" s="323"/>
      <c r="E794" s="260"/>
      <c r="F794" s="261"/>
      <c r="G794" s="315"/>
      <c r="H794" s="299"/>
      <c r="I794" s="81"/>
      <c r="J794" s="253"/>
      <c r="K794" s="3"/>
    </row>
    <row r="795" spans="2:11" x14ac:dyDescent="0.2">
      <c r="B795" s="3"/>
      <c r="C795" s="310"/>
      <c r="D795" s="323"/>
      <c r="E795" s="260"/>
      <c r="F795" s="261"/>
      <c r="G795" s="315"/>
      <c r="H795" s="299"/>
      <c r="I795" s="81"/>
      <c r="J795" s="253"/>
      <c r="K795" s="3"/>
    </row>
    <row r="796" spans="2:11" x14ac:dyDescent="0.2">
      <c r="B796" s="3"/>
      <c r="C796" s="310"/>
      <c r="D796" s="323"/>
      <c r="E796" s="260"/>
      <c r="F796" s="261"/>
      <c r="G796" s="315"/>
      <c r="H796" s="299"/>
      <c r="I796" s="81"/>
      <c r="J796" s="253"/>
      <c r="K796" s="3"/>
    </row>
    <row r="797" spans="2:11" x14ac:dyDescent="0.2">
      <c r="B797" s="3"/>
      <c r="C797" s="310"/>
      <c r="D797" s="323"/>
      <c r="E797" s="260"/>
      <c r="F797" s="261"/>
      <c r="G797" s="315"/>
      <c r="H797" s="299"/>
      <c r="I797" s="81"/>
      <c r="J797" s="253"/>
      <c r="K797" s="3"/>
    </row>
    <row r="798" spans="2:11" x14ac:dyDescent="0.2">
      <c r="B798" s="3"/>
      <c r="C798" s="310"/>
      <c r="D798" s="323"/>
      <c r="E798" s="260"/>
      <c r="F798" s="261"/>
      <c r="G798" s="315"/>
      <c r="H798" s="299"/>
      <c r="I798" s="81"/>
      <c r="J798" s="253"/>
      <c r="K798" s="3"/>
    </row>
    <row r="799" spans="2:11" x14ac:dyDescent="0.2">
      <c r="B799" s="3"/>
      <c r="C799" s="310"/>
      <c r="D799" s="323"/>
      <c r="E799" s="260"/>
      <c r="F799" s="261"/>
      <c r="G799" s="315"/>
      <c r="H799" s="299"/>
      <c r="I799" s="81"/>
      <c r="J799" s="253"/>
      <c r="K799" s="3"/>
    </row>
    <row r="800" spans="2:11" x14ac:dyDescent="0.2">
      <c r="B800" s="3"/>
      <c r="C800" s="310"/>
      <c r="D800" s="323"/>
      <c r="E800" s="260"/>
      <c r="F800" s="261"/>
      <c r="G800" s="315"/>
      <c r="H800" s="299"/>
      <c r="I800" s="81"/>
      <c r="J800" s="253"/>
      <c r="K800" s="3"/>
    </row>
    <row r="801" spans="2:11" x14ac:dyDescent="0.2">
      <c r="B801" s="3"/>
      <c r="C801" s="310"/>
      <c r="D801" s="323"/>
      <c r="E801" s="260"/>
      <c r="F801" s="261"/>
      <c r="G801" s="315"/>
      <c r="H801" s="299"/>
      <c r="I801" s="81"/>
      <c r="J801" s="253"/>
      <c r="K801" s="3"/>
    </row>
    <row r="802" spans="2:11" x14ac:dyDescent="0.2">
      <c r="B802" s="3"/>
      <c r="C802" s="310"/>
      <c r="D802" s="323"/>
      <c r="E802" s="260"/>
      <c r="F802" s="261"/>
      <c r="G802" s="315"/>
      <c r="H802" s="299"/>
      <c r="I802" s="81"/>
      <c r="J802" s="253"/>
      <c r="K802" s="3"/>
    </row>
    <row r="803" spans="2:11" x14ac:dyDescent="0.2">
      <c r="B803" s="3"/>
      <c r="C803" s="310"/>
      <c r="D803" s="323"/>
      <c r="E803" s="260"/>
      <c r="F803" s="261"/>
      <c r="G803" s="315"/>
      <c r="H803" s="299"/>
      <c r="I803" s="81"/>
      <c r="J803" s="253"/>
      <c r="K803" s="3"/>
    </row>
    <row r="804" spans="2:11" x14ac:dyDescent="0.2">
      <c r="B804" s="3"/>
      <c r="C804" s="310"/>
      <c r="D804" s="323"/>
      <c r="E804" s="260"/>
      <c r="F804" s="261"/>
      <c r="G804" s="315"/>
      <c r="H804" s="299"/>
      <c r="I804" s="81"/>
      <c r="J804" s="253"/>
      <c r="K804" s="3"/>
    </row>
    <row r="805" spans="2:11" x14ac:dyDescent="0.2">
      <c r="B805" s="3"/>
      <c r="C805" s="310"/>
      <c r="D805" s="323"/>
      <c r="E805" s="260"/>
      <c r="F805" s="261"/>
      <c r="G805" s="315"/>
      <c r="H805" s="299"/>
      <c r="I805" s="81"/>
      <c r="J805" s="253"/>
      <c r="K805" s="3"/>
    </row>
    <row r="806" spans="2:11" x14ac:dyDescent="0.2">
      <c r="B806" s="3"/>
      <c r="C806" s="310"/>
      <c r="D806" s="323"/>
      <c r="E806" s="260"/>
      <c r="F806" s="261"/>
      <c r="G806" s="315"/>
      <c r="H806" s="299"/>
      <c r="I806" s="81"/>
      <c r="J806" s="253"/>
      <c r="K806" s="3"/>
    </row>
    <row r="807" spans="2:11" x14ac:dyDescent="0.2">
      <c r="B807" s="3"/>
      <c r="C807" s="310"/>
      <c r="D807" s="323"/>
      <c r="E807" s="260"/>
      <c r="F807" s="261"/>
      <c r="G807" s="315"/>
      <c r="H807" s="299"/>
      <c r="I807" s="81"/>
      <c r="J807" s="253"/>
      <c r="K807" s="3"/>
    </row>
    <row r="808" spans="2:11" x14ac:dyDescent="0.2">
      <c r="B808" s="3"/>
      <c r="C808" s="310"/>
      <c r="D808" s="323"/>
      <c r="E808" s="260"/>
      <c r="F808" s="261"/>
      <c r="G808" s="315"/>
      <c r="H808" s="299"/>
      <c r="I808" s="81"/>
      <c r="J808" s="253"/>
      <c r="K808" s="3"/>
    </row>
    <row r="809" spans="2:11" x14ac:dyDescent="0.2">
      <c r="B809" s="3"/>
      <c r="C809" s="310"/>
      <c r="D809" s="323"/>
      <c r="E809" s="260"/>
      <c r="F809" s="261"/>
      <c r="G809" s="315"/>
      <c r="H809" s="299"/>
      <c r="I809" s="81"/>
      <c r="J809" s="253"/>
      <c r="K809" s="3"/>
    </row>
    <row r="810" spans="2:11" x14ac:dyDescent="0.2">
      <c r="B810" s="3"/>
      <c r="C810" s="310"/>
      <c r="D810" s="323"/>
      <c r="E810" s="260"/>
      <c r="F810" s="261"/>
      <c r="G810" s="315"/>
      <c r="H810" s="299"/>
      <c r="I810" s="81"/>
      <c r="J810" s="253"/>
      <c r="K810" s="3"/>
    </row>
    <row r="811" spans="2:11" x14ac:dyDescent="0.2">
      <c r="B811" s="3"/>
      <c r="C811" s="310"/>
      <c r="D811" s="323"/>
      <c r="E811" s="260"/>
      <c r="F811" s="261"/>
      <c r="G811" s="315"/>
      <c r="H811" s="299"/>
      <c r="I811" s="81"/>
      <c r="J811" s="253"/>
      <c r="K811" s="3"/>
    </row>
    <row r="812" spans="2:11" x14ac:dyDescent="0.2">
      <c r="B812" s="3"/>
      <c r="C812" s="310"/>
      <c r="D812" s="323"/>
      <c r="E812" s="260"/>
      <c r="F812" s="261"/>
      <c r="G812" s="315"/>
      <c r="H812" s="299"/>
      <c r="I812" s="81"/>
      <c r="J812" s="253"/>
      <c r="K812" s="3"/>
    </row>
    <row r="813" spans="2:11" x14ac:dyDescent="0.2">
      <c r="B813" s="3"/>
      <c r="C813" s="310"/>
      <c r="D813" s="323"/>
      <c r="E813" s="260"/>
      <c r="F813" s="261"/>
      <c r="G813" s="315"/>
      <c r="H813" s="299"/>
      <c r="I813" s="81"/>
      <c r="J813" s="253"/>
      <c r="K813" s="3"/>
    </row>
    <row r="814" spans="2:11" x14ac:dyDescent="0.2">
      <c r="B814" s="3"/>
      <c r="C814" s="310"/>
      <c r="D814" s="323"/>
      <c r="E814" s="260"/>
      <c r="F814" s="261"/>
      <c r="G814" s="315"/>
      <c r="H814" s="299"/>
      <c r="I814" s="81"/>
      <c r="J814" s="253"/>
      <c r="K814" s="3"/>
    </row>
    <row r="815" spans="2:11" x14ac:dyDescent="0.2">
      <c r="B815" s="3"/>
      <c r="C815" s="310"/>
      <c r="D815" s="323"/>
      <c r="E815" s="260"/>
      <c r="F815" s="261"/>
      <c r="G815" s="315"/>
      <c r="H815" s="299"/>
      <c r="I815" s="81"/>
      <c r="J815" s="253"/>
      <c r="K815" s="3"/>
    </row>
    <row r="816" spans="2:11" x14ac:dyDescent="0.2">
      <c r="B816" s="3"/>
      <c r="C816" s="310"/>
      <c r="D816" s="323"/>
      <c r="E816" s="260"/>
      <c r="F816" s="261"/>
      <c r="G816" s="315"/>
      <c r="H816" s="299"/>
      <c r="I816" s="81"/>
      <c r="J816" s="253"/>
      <c r="K816" s="3"/>
    </row>
    <row r="817" spans="2:11" x14ac:dyDescent="0.2">
      <c r="B817" s="3"/>
      <c r="C817" s="310"/>
      <c r="D817" s="323"/>
      <c r="E817" s="260"/>
      <c r="F817" s="261"/>
      <c r="G817" s="315"/>
      <c r="H817" s="299"/>
      <c r="I817" s="81"/>
      <c r="J817" s="253"/>
      <c r="K817" s="3"/>
    </row>
    <row r="818" spans="2:11" x14ac:dyDescent="0.2">
      <c r="B818" s="3"/>
      <c r="C818" s="310"/>
      <c r="D818" s="323"/>
      <c r="E818" s="260"/>
      <c r="F818" s="261"/>
      <c r="G818" s="315"/>
      <c r="H818" s="299"/>
      <c r="I818" s="81"/>
      <c r="J818" s="253"/>
      <c r="K818" s="3"/>
    </row>
    <row r="819" spans="2:11" x14ac:dyDescent="0.2">
      <c r="B819" s="3"/>
      <c r="C819" s="310"/>
      <c r="D819" s="323"/>
      <c r="E819" s="260"/>
      <c r="F819" s="261"/>
      <c r="G819" s="315"/>
      <c r="H819" s="299"/>
      <c r="I819" s="81"/>
      <c r="J819" s="253"/>
      <c r="K819" s="3"/>
    </row>
    <row r="820" spans="2:11" x14ac:dyDescent="0.2">
      <c r="B820" s="3"/>
      <c r="C820" s="310"/>
      <c r="D820" s="323"/>
      <c r="E820" s="260"/>
      <c r="F820" s="261"/>
      <c r="G820" s="315"/>
      <c r="H820" s="299"/>
      <c r="I820" s="81"/>
      <c r="J820" s="253"/>
      <c r="K820" s="3"/>
    </row>
    <row r="821" spans="2:11" x14ac:dyDescent="0.2">
      <c r="B821" s="3"/>
      <c r="C821" s="310"/>
      <c r="D821" s="323"/>
      <c r="E821" s="260"/>
      <c r="F821" s="261"/>
      <c r="G821" s="315"/>
      <c r="H821" s="299"/>
      <c r="I821" s="81"/>
      <c r="J821" s="253"/>
      <c r="K821" s="3"/>
    </row>
    <row r="822" spans="2:11" x14ac:dyDescent="0.2">
      <c r="B822" s="3"/>
      <c r="C822" s="310"/>
      <c r="D822" s="323"/>
      <c r="E822" s="260"/>
      <c r="F822" s="261"/>
      <c r="G822" s="315"/>
      <c r="H822" s="299"/>
      <c r="I822" s="81"/>
      <c r="J822" s="253"/>
      <c r="K822" s="3"/>
    </row>
    <row r="823" spans="2:11" x14ac:dyDescent="0.2">
      <c r="B823" s="3"/>
      <c r="C823" s="310"/>
      <c r="D823" s="323"/>
      <c r="E823" s="260"/>
      <c r="F823" s="261"/>
      <c r="G823" s="315"/>
      <c r="H823" s="299"/>
      <c r="I823" s="81"/>
      <c r="J823" s="253"/>
      <c r="K823" s="3"/>
    </row>
    <row r="824" spans="2:11" x14ac:dyDescent="0.2">
      <c r="B824" s="3"/>
      <c r="C824" s="310"/>
      <c r="D824" s="323"/>
      <c r="E824" s="260"/>
      <c r="F824" s="261"/>
      <c r="G824" s="315"/>
      <c r="H824" s="299"/>
      <c r="I824" s="81"/>
      <c r="J824" s="253"/>
      <c r="K824" s="3"/>
    </row>
    <row r="825" spans="2:11" x14ac:dyDescent="0.2">
      <c r="B825" s="3"/>
      <c r="C825" s="310"/>
      <c r="D825" s="323"/>
      <c r="E825" s="260"/>
      <c r="F825" s="261"/>
      <c r="G825" s="315"/>
      <c r="H825" s="299"/>
      <c r="I825" s="81"/>
      <c r="J825" s="253"/>
      <c r="K825" s="3"/>
    </row>
    <row r="826" spans="2:11" x14ac:dyDescent="0.2">
      <c r="B826" s="3"/>
      <c r="C826" s="310"/>
      <c r="D826" s="323"/>
      <c r="E826" s="260"/>
      <c r="F826" s="261"/>
      <c r="G826" s="315"/>
      <c r="H826" s="299"/>
      <c r="I826" s="81"/>
      <c r="J826" s="253"/>
      <c r="K826" s="3"/>
    </row>
    <row r="827" spans="2:11" x14ac:dyDescent="0.2">
      <c r="B827" s="3"/>
      <c r="C827" s="310"/>
      <c r="D827" s="323"/>
      <c r="E827" s="260"/>
      <c r="F827" s="261"/>
      <c r="G827" s="315"/>
      <c r="H827" s="299"/>
      <c r="I827" s="81"/>
      <c r="J827" s="253"/>
      <c r="K827" s="3"/>
    </row>
    <row r="828" spans="2:11" x14ac:dyDescent="0.2">
      <c r="B828" s="3"/>
      <c r="C828" s="310"/>
      <c r="D828" s="323"/>
      <c r="E828" s="260"/>
      <c r="F828" s="261"/>
      <c r="G828" s="315"/>
      <c r="H828" s="299"/>
      <c r="I828" s="81"/>
      <c r="J828" s="253"/>
      <c r="K828" s="3"/>
    </row>
    <row r="829" spans="2:11" x14ac:dyDescent="0.2">
      <c r="B829" s="3"/>
      <c r="C829" s="310"/>
      <c r="D829" s="323"/>
      <c r="E829" s="260"/>
      <c r="F829" s="261"/>
      <c r="G829" s="315"/>
      <c r="H829" s="299"/>
      <c r="I829" s="81"/>
      <c r="J829" s="253"/>
      <c r="K829" s="3"/>
    </row>
    <row r="830" spans="2:11" x14ac:dyDescent="0.2">
      <c r="B830" s="3"/>
      <c r="C830" s="310"/>
      <c r="D830" s="323"/>
      <c r="E830" s="260"/>
      <c r="F830" s="261"/>
      <c r="G830" s="315"/>
      <c r="H830" s="299"/>
      <c r="I830" s="81"/>
      <c r="J830" s="253"/>
      <c r="K830" s="3"/>
    </row>
    <row r="831" spans="2:11" x14ac:dyDescent="0.2">
      <c r="B831" s="3"/>
      <c r="C831" s="310"/>
      <c r="D831" s="323"/>
      <c r="E831" s="260"/>
      <c r="F831" s="261"/>
      <c r="G831" s="315"/>
      <c r="H831" s="299"/>
      <c r="I831" s="81"/>
      <c r="J831" s="253"/>
      <c r="K831" s="3"/>
    </row>
    <row r="832" spans="2:11" x14ac:dyDescent="0.2">
      <c r="B832" s="3"/>
      <c r="C832" s="310"/>
      <c r="D832" s="323"/>
      <c r="E832" s="260"/>
      <c r="F832" s="261"/>
      <c r="G832" s="315"/>
      <c r="H832" s="299"/>
      <c r="I832" s="81"/>
      <c r="J832" s="253"/>
      <c r="K832" s="3"/>
    </row>
    <row r="833" spans="2:11" x14ac:dyDescent="0.2">
      <c r="B833" s="3"/>
      <c r="C833" s="310"/>
      <c r="D833" s="323"/>
      <c r="E833" s="260"/>
      <c r="F833" s="261"/>
      <c r="G833" s="315"/>
      <c r="H833" s="299"/>
      <c r="I833" s="81"/>
      <c r="J833" s="253"/>
      <c r="K833" s="3"/>
    </row>
    <row r="834" spans="2:11" x14ac:dyDescent="0.2">
      <c r="B834" s="3"/>
      <c r="C834" s="310"/>
      <c r="D834" s="323"/>
      <c r="E834" s="260"/>
      <c r="F834" s="261"/>
      <c r="G834" s="315"/>
      <c r="H834" s="299"/>
      <c r="I834" s="81"/>
      <c r="J834" s="253"/>
      <c r="K834" s="3"/>
    </row>
    <row r="835" spans="2:11" x14ac:dyDescent="0.2">
      <c r="B835" s="3"/>
      <c r="C835" s="310"/>
      <c r="D835" s="323"/>
      <c r="E835" s="260"/>
      <c r="F835" s="261"/>
      <c r="G835" s="315"/>
      <c r="H835" s="299"/>
      <c r="I835" s="81"/>
      <c r="J835" s="253"/>
      <c r="K835" s="3"/>
    </row>
    <row r="836" spans="2:11" x14ac:dyDescent="0.2">
      <c r="B836" s="3"/>
      <c r="C836" s="310"/>
      <c r="D836" s="323"/>
      <c r="E836" s="260"/>
      <c r="F836" s="261"/>
      <c r="G836" s="315"/>
      <c r="H836" s="299"/>
      <c r="I836" s="81"/>
      <c r="J836" s="253"/>
      <c r="K836" s="3"/>
    </row>
    <row r="837" spans="2:11" x14ac:dyDescent="0.2">
      <c r="B837" s="3"/>
      <c r="C837" s="310"/>
      <c r="D837" s="323"/>
      <c r="E837" s="260"/>
      <c r="F837" s="261"/>
      <c r="G837" s="315"/>
      <c r="H837" s="299"/>
      <c r="I837" s="81"/>
      <c r="J837" s="253"/>
      <c r="K837" s="3"/>
    </row>
    <row r="838" spans="2:11" x14ac:dyDescent="0.2">
      <c r="B838" s="3"/>
      <c r="C838" s="310"/>
      <c r="D838" s="323"/>
      <c r="E838" s="260"/>
      <c r="F838" s="261"/>
      <c r="G838" s="315"/>
      <c r="H838" s="299"/>
      <c r="I838" s="81"/>
      <c r="J838" s="253"/>
      <c r="K838" s="3"/>
    </row>
    <row r="839" spans="2:11" x14ac:dyDescent="0.2">
      <c r="B839" s="3"/>
      <c r="C839" s="310"/>
      <c r="D839" s="323"/>
      <c r="E839" s="260"/>
      <c r="F839" s="261"/>
      <c r="G839" s="315"/>
      <c r="H839" s="299"/>
      <c r="I839" s="81"/>
      <c r="J839" s="253"/>
      <c r="K839" s="3"/>
    </row>
    <row r="840" spans="2:11" x14ac:dyDescent="0.2">
      <c r="B840" s="3"/>
      <c r="C840" s="310"/>
      <c r="D840" s="323"/>
      <c r="E840" s="260"/>
      <c r="F840" s="261"/>
      <c r="G840" s="315"/>
      <c r="H840" s="299"/>
      <c r="I840" s="81"/>
      <c r="J840" s="253"/>
      <c r="K840" s="3"/>
    </row>
    <row r="841" spans="2:11" x14ac:dyDescent="0.2">
      <c r="B841" s="3"/>
      <c r="C841" s="310"/>
      <c r="D841" s="323"/>
      <c r="E841" s="260"/>
      <c r="F841" s="261"/>
      <c r="G841" s="315"/>
      <c r="H841" s="299"/>
      <c r="I841" s="81"/>
      <c r="J841" s="253"/>
      <c r="K841" s="3"/>
    </row>
    <row r="842" spans="2:11" x14ac:dyDescent="0.2">
      <c r="B842" s="3"/>
      <c r="C842" s="310"/>
      <c r="D842" s="323"/>
      <c r="E842" s="260"/>
      <c r="F842" s="261"/>
      <c r="G842" s="315"/>
      <c r="H842" s="299"/>
      <c r="I842" s="81"/>
      <c r="J842" s="253"/>
      <c r="K842" s="3"/>
    </row>
    <row r="843" spans="2:11" x14ac:dyDescent="0.2">
      <c r="B843" s="3"/>
      <c r="C843" s="310"/>
      <c r="D843" s="323"/>
      <c r="E843" s="260"/>
      <c r="F843" s="261"/>
      <c r="G843" s="315"/>
      <c r="H843" s="299"/>
      <c r="I843" s="81"/>
      <c r="J843" s="253"/>
      <c r="K843" s="3"/>
    </row>
    <row r="844" spans="2:11" x14ac:dyDescent="0.2">
      <c r="B844" s="3"/>
      <c r="C844" s="310"/>
      <c r="D844" s="323"/>
      <c r="E844" s="260"/>
      <c r="F844" s="261"/>
      <c r="G844" s="315"/>
      <c r="H844" s="299"/>
      <c r="I844" s="81"/>
      <c r="J844" s="253"/>
      <c r="K844" s="3"/>
    </row>
    <row r="845" spans="2:11" x14ac:dyDescent="0.2">
      <c r="B845" s="3"/>
      <c r="C845" s="310"/>
      <c r="D845" s="323"/>
      <c r="E845" s="260"/>
      <c r="F845" s="261"/>
      <c r="G845" s="315"/>
      <c r="H845" s="299"/>
      <c r="I845" s="81"/>
      <c r="J845" s="253"/>
      <c r="K845" s="3"/>
    </row>
    <row r="846" spans="2:11" x14ac:dyDescent="0.2">
      <c r="B846" s="3"/>
      <c r="C846" s="310"/>
      <c r="D846" s="323"/>
      <c r="E846" s="260"/>
      <c r="F846" s="261"/>
      <c r="G846" s="315"/>
      <c r="H846" s="299"/>
      <c r="I846" s="81"/>
      <c r="J846" s="253"/>
      <c r="K846" s="3"/>
    </row>
    <row r="847" spans="2:11" x14ac:dyDescent="0.2">
      <c r="B847" s="3"/>
      <c r="C847" s="310"/>
      <c r="D847" s="323"/>
      <c r="E847" s="260"/>
      <c r="F847" s="261"/>
      <c r="G847" s="315"/>
      <c r="H847" s="299"/>
      <c r="I847" s="81"/>
      <c r="J847" s="253"/>
      <c r="K847" s="3"/>
    </row>
    <row r="848" spans="2:11" x14ac:dyDescent="0.2">
      <c r="B848" s="3"/>
      <c r="C848" s="310"/>
      <c r="D848" s="323"/>
      <c r="E848" s="260"/>
      <c r="F848" s="261"/>
      <c r="G848" s="315"/>
      <c r="H848" s="299"/>
      <c r="I848" s="81"/>
      <c r="J848" s="253"/>
      <c r="K848" s="3"/>
    </row>
    <row r="849" spans="2:11" x14ac:dyDescent="0.2">
      <c r="B849" s="3"/>
      <c r="C849" s="310"/>
      <c r="D849" s="323"/>
      <c r="E849" s="260"/>
      <c r="F849" s="261"/>
      <c r="G849" s="315"/>
      <c r="H849" s="299"/>
      <c r="I849" s="81"/>
      <c r="J849" s="253"/>
      <c r="K849" s="3"/>
    </row>
    <row r="850" spans="2:11" x14ac:dyDescent="0.2">
      <c r="B850" s="3"/>
      <c r="C850" s="310"/>
      <c r="D850" s="323"/>
      <c r="E850" s="260"/>
      <c r="F850" s="261"/>
      <c r="G850" s="315"/>
      <c r="H850" s="299"/>
      <c r="I850" s="81"/>
      <c r="J850" s="253"/>
      <c r="K850" s="3"/>
    </row>
    <row r="851" spans="2:11" x14ac:dyDescent="0.2">
      <c r="B851" s="3"/>
      <c r="C851" s="310"/>
      <c r="D851" s="323"/>
      <c r="E851" s="260"/>
      <c r="F851" s="261"/>
      <c r="G851" s="315"/>
      <c r="H851" s="299"/>
      <c r="I851" s="81"/>
      <c r="J851" s="253"/>
      <c r="K851" s="3"/>
    </row>
    <row r="852" spans="2:11" x14ac:dyDescent="0.2">
      <c r="B852" s="3"/>
      <c r="C852" s="310"/>
      <c r="D852" s="323"/>
      <c r="E852" s="260"/>
      <c r="F852" s="261"/>
      <c r="G852" s="315"/>
      <c r="H852" s="299"/>
      <c r="I852" s="81"/>
      <c r="J852" s="253"/>
      <c r="K852" s="3"/>
    </row>
    <row r="853" spans="2:11" x14ac:dyDescent="0.2">
      <c r="B853" s="3"/>
      <c r="C853" s="310"/>
      <c r="D853" s="323"/>
      <c r="E853" s="260"/>
      <c r="F853" s="261"/>
      <c r="G853" s="315"/>
      <c r="H853" s="299"/>
      <c r="I853" s="81"/>
      <c r="J853" s="253"/>
      <c r="K853" s="3"/>
    </row>
    <row r="854" spans="2:11" x14ac:dyDescent="0.2">
      <c r="B854" s="3"/>
      <c r="C854" s="310"/>
      <c r="D854" s="323"/>
      <c r="E854" s="260"/>
      <c r="F854" s="261"/>
      <c r="G854" s="315"/>
      <c r="H854" s="299"/>
      <c r="I854" s="81"/>
      <c r="J854" s="253"/>
      <c r="K854" s="3"/>
    </row>
    <row r="855" spans="2:11" x14ac:dyDescent="0.2">
      <c r="B855" s="3"/>
      <c r="C855" s="310"/>
      <c r="D855" s="323"/>
      <c r="E855" s="260"/>
      <c r="F855" s="261"/>
      <c r="G855" s="315"/>
      <c r="H855" s="299"/>
      <c r="I855" s="81"/>
      <c r="J855" s="253"/>
      <c r="K855" s="3"/>
    </row>
    <row r="856" spans="2:11" x14ac:dyDescent="0.2">
      <c r="B856" s="3"/>
      <c r="C856" s="310"/>
      <c r="D856" s="323"/>
      <c r="E856" s="260"/>
      <c r="F856" s="261"/>
      <c r="G856" s="315"/>
      <c r="H856" s="299"/>
      <c r="I856" s="81"/>
      <c r="J856" s="253"/>
      <c r="K856" s="3"/>
    </row>
    <row r="857" spans="2:11" x14ac:dyDescent="0.2">
      <c r="B857" s="3"/>
      <c r="C857" s="310"/>
      <c r="D857" s="323"/>
      <c r="E857" s="260"/>
      <c r="F857" s="261"/>
      <c r="G857" s="315"/>
      <c r="H857" s="299"/>
      <c r="I857" s="81"/>
      <c r="J857" s="253"/>
      <c r="K857" s="3"/>
    </row>
    <row r="858" spans="2:11" x14ac:dyDescent="0.2">
      <c r="B858" s="3"/>
      <c r="C858" s="310"/>
      <c r="D858" s="323"/>
      <c r="E858" s="260"/>
      <c r="F858" s="261"/>
      <c r="G858" s="315"/>
      <c r="H858" s="299"/>
      <c r="I858" s="81"/>
      <c r="J858" s="253"/>
      <c r="K858" s="3"/>
    </row>
    <row r="859" spans="2:11" x14ac:dyDescent="0.2">
      <c r="B859" s="3"/>
      <c r="C859" s="310"/>
      <c r="D859" s="323"/>
      <c r="E859" s="260"/>
      <c r="F859" s="261"/>
      <c r="G859" s="315"/>
      <c r="H859" s="299"/>
      <c r="I859" s="81"/>
      <c r="J859" s="253"/>
      <c r="K859" s="3"/>
    </row>
    <row r="860" spans="2:11" x14ac:dyDescent="0.2">
      <c r="B860" s="3"/>
      <c r="C860" s="310"/>
      <c r="D860" s="323"/>
      <c r="E860" s="260"/>
      <c r="F860" s="261"/>
      <c r="G860" s="315"/>
      <c r="H860" s="299"/>
      <c r="I860" s="81"/>
      <c r="J860" s="253"/>
      <c r="K860" s="3"/>
    </row>
    <row r="861" spans="2:11" x14ac:dyDescent="0.2">
      <c r="B861" s="3"/>
      <c r="C861" s="310"/>
      <c r="D861" s="323"/>
      <c r="E861" s="260"/>
      <c r="F861" s="261"/>
      <c r="G861" s="315"/>
      <c r="H861" s="299"/>
      <c r="I861" s="81"/>
      <c r="J861" s="253"/>
      <c r="K861" s="3"/>
    </row>
    <row r="862" spans="2:11" x14ac:dyDescent="0.2">
      <c r="B862" s="3"/>
      <c r="C862" s="310"/>
      <c r="D862" s="323"/>
      <c r="E862" s="260"/>
      <c r="F862" s="261"/>
      <c r="G862" s="315"/>
      <c r="H862" s="299"/>
      <c r="I862" s="81"/>
      <c r="J862" s="253"/>
      <c r="K862" s="3"/>
    </row>
    <row r="863" spans="2:11" x14ac:dyDescent="0.2">
      <c r="B863" s="3"/>
      <c r="C863" s="310"/>
      <c r="D863" s="323"/>
      <c r="E863" s="260"/>
      <c r="F863" s="261"/>
      <c r="G863" s="315"/>
      <c r="H863" s="299"/>
      <c r="I863" s="81"/>
      <c r="J863" s="253"/>
      <c r="K863" s="3"/>
    </row>
    <row r="864" spans="2:11" x14ac:dyDescent="0.2">
      <c r="B864" s="3"/>
      <c r="C864" s="310"/>
      <c r="D864" s="323"/>
      <c r="E864" s="260"/>
      <c r="F864" s="261"/>
      <c r="G864" s="315"/>
      <c r="H864" s="299"/>
      <c r="I864" s="81"/>
      <c r="J864" s="253"/>
      <c r="K864" s="3"/>
    </row>
    <row r="865" spans="2:11" x14ac:dyDescent="0.2">
      <c r="B865" s="3"/>
      <c r="C865" s="310"/>
      <c r="D865" s="323"/>
      <c r="E865" s="260"/>
      <c r="F865" s="261"/>
      <c r="G865" s="315"/>
      <c r="H865" s="299"/>
      <c r="I865" s="81"/>
      <c r="J865" s="253"/>
      <c r="K865" s="3"/>
    </row>
    <row r="866" spans="2:11" x14ac:dyDescent="0.2">
      <c r="B866" s="3"/>
      <c r="C866" s="310"/>
      <c r="D866" s="323"/>
      <c r="E866" s="260"/>
      <c r="F866" s="261"/>
      <c r="G866" s="315"/>
      <c r="H866" s="299"/>
      <c r="I866" s="81"/>
      <c r="J866" s="253"/>
      <c r="K866" s="3"/>
    </row>
    <row r="867" spans="2:11" x14ac:dyDescent="0.2">
      <c r="B867" s="3"/>
      <c r="C867" s="310"/>
      <c r="D867" s="323"/>
      <c r="E867" s="260"/>
      <c r="F867" s="261"/>
      <c r="G867" s="315"/>
      <c r="H867" s="299"/>
      <c r="I867" s="81"/>
      <c r="J867" s="253"/>
      <c r="K867" s="3"/>
    </row>
    <row r="868" spans="2:11" x14ac:dyDescent="0.2">
      <c r="B868" s="3"/>
      <c r="C868" s="310"/>
      <c r="D868" s="323"/>
      <c r="E868" s="260"/>
      <c r="F868" s="261"/>
      <c r="G868" s="315"/>
      <c r="H868" s="299"/>
      <c r="I868" s="81"/>
      <c r="J868" s="253"/>
      <c r="K868" s="3"/>
    </row>
    <row r="869" spans="2:11" x14ac:dyDescent="0.2">
      <c r="B869" s="3"/>
      <c r="C869" s="310"/>
      <c r="D869" s="323"/>
      <c r="E869" s="260"/>
      <c r="F869" s="261"/>
      <c r="G869" s="315"/>
      <c r="H869" s="299"/>
      <c r="I869" s="81"/>
      <c r="J869" s="253"/>
      <c r="K869" s="3"/>
    </row>
    <row r="870" spans="2:11" x14ac:dyDescent="0.2">
      <c r="B870" s="3"/>
      <c r="C870" s="310"/>
      <c r="D870" s="323"/>
      <c r="E870" s="260"/>
      <c r="F870" s="261"/>
      <c r="G870" s="315"/>
      <c r="H870" s="299"/>
      <c r="I870" s="81"/>
      <c r="J870" s="253"/>
      <c r="K870" s="3"/>
    </row>
    <row r="871" spans="2:11" x14ac:dyDescent="0.2">
      <c r="B871" s="3"/>
      <c r="C871" s="310"/>
      <c r="D871" s="323"/>
      <c r="E871" s="260"/>
      <c r="F871" s="261"/>
      <c r="G871" s="315"/>
      <c r="H871" s="299"/>
      <c r="I871" s="81"/>
      <c r="J871" s="253"/>
      <c r="K871" s="3"/>
    </row>
    <row r="872" spans="2:11" x14ac:dyDescent="0.2">
      <c r="B872" s="3"/>
      <c r="C872" s="310"/>
      <c r="D872" s="323"/>
      <c r="E872" s="260"/>
      <c r="F872" s="261"/>
      <c r="G872" s="315"/>
      <c r="H872" s="299"/>
      <c r="I872" s="81"/>
      <c r="J872" s="253"/>
      <c r="K872" s="3"/>
    </row>
    <row r="873" spans="2:11" x14ac:dyDescent="0.2">
      <c r="B873" s="3"/>
      <c r="C873" s="310"/>
      <c r="D873" s="323"/>
      <c r="E873" s="260"/>
      <c r="F873" s="261"/>
      <c r="G873" s="315"/>
      <c r="H873" s="299"/>
      <c r="I873" s="81"/>
      <c r="J873" s="253"/>
      <c r="K873" s="3"/>
    </row>
    <row r="874" spans="2:11" x14ac:dyDescent="0.2">
      <c r="B874" s="3"/>
      <c r="C874" s="310"/>
      <c r="D874" s="323"/>
      <c r="E874" s="260"/>
      <c r="F874" s="261"/>
      <c r="G874" s="315"/>
      <c r="H874" s="299"/>
      <c r="I874" s="81"/>
      <c r="J874" s="253"/>
      <c r="K874" s="3"/>
    </row>
    <row r="875" spans="2:11" x14ac:dyDescent="0.2">
      <c r="B875" s="3"/>
      <c r="C875" s="310"/>
      <c r="D875" s="323"/>
      <c r="E875" s="260"/>
      <c r="F875" s="261"/>
      <c r="G875" s="315"/>
      <c r="H875" s="299"/>
      <c r="I875" s="81"/>
      <c r="J875" s="253"/>
      <c r="K875" s="3"/>
    </row>
    <row r="876" spans="2:11" x14ac:dyDescent="0.2">
      <c r="B876" s="3"/>
      <c r="C876" s="310"/>
      <c r="D876" s="323"/>
      <c r="E876" s="260"/>
      <c r="F876" s="261"/>
      <c r="G876" s="315"/>
      <c r="H876" s="299"/>
      <c r="I876" s="81"/>
      <c r="J876" s="253"/>
      <c r="K876" s="3"/>
    </row>
    <row r="877" spans="2:11" x14ac:dyDescent="0.2">
      <c r="B877" s="3"/>
      <c r="C877" s="310"/>
      <c r="D877" s="323"/>
      <c r="E877" s="260"/>
      <c r="F877" s="261"/>
      <c r="G877" s="315"/>
      <c r="H877" s="299"/>
      <c r="I877" s="81"/>
      <c r="J877" s="253"/>
      <c r="K877" s="3"/>
    </row>
    <row r="878" spans="2:11" x14ac:dyDescent="0.2">
      <c r="B878" s="3"/>
      <c r="C878" s="310"/>
      <c r="D878" s="323"/>
      <c r="E878" s="260"/>
      <c r="F878" s="261"/>
      <c r="G878" s="315"/>
      <c r="H878" s="299"/>
      <c r="I878" s="81"/>
      <c r="J878" s="253"/>
      <c r="K878" s="3"/>
    </row>
    <row r="879" spans="2:11" x14ac:dyDescent="0.2">
      <c r="B879" s="3"/>
      <c r="C879" s="310"/>
      <c r="D879" s="323"/>
      <c r="E879" s="260"/>
      <c r="F879" s="261"/>
      <c r="G879" s="315"/>
      <c r="H879" s="299"/>
      <c r="I879" s="81"/>
      <c r="J879" s="253"/>
      <c r="K879" s="3"/>
    </row>
    <row r="880" spans="2:11" x14ac:dyDescent="0.2">
      <c r="B880" s="3"/>
      <c r="C880" s="310"/>
      <c r="D880" s="323"/>
      <c r="E880" s="260"/>
      <c r="F880" s="261"/>
      <c r="G880" s="315"/>
      <c r="H880" s="299"/>
      <c r="I880" s="81"/>
      <c r="J880" s="253"/>
      <c r="K880" s="3"/>
    </row>
    <row r="881" spans="2:11" x14ac:dyDescent="0.2">
      <c r="B881" s="3"/>
      <c r="C881" s="310"/>
      <c r="D881" s="323"/>
      <c r="E881" s="260"/>
      <c r="F881" s="261"/>
      <c r="G881" s="315"/>
      <c r="H881" s="299"/>
      <c r="I881" s="81"/>
      <c r="J881" s="253"/>
      <c r="K881" s="3"/>
    </row>
    <row r="882" spans="2:11" x14ac:dyDescent="0.2">
      <c r="B882" s="3"/>
      <c r="C882" s="310"/>
      <c r="D882" s="323"/>
      <c r="E882" s="260"/>
      <c r="F882" s="261"/>
      <c r="G882" s="315"/>
      <c r="H882" s="299"/>
      <c r="I882" s="81"/>
      <c r="J882" s="253"/>
      <c r="K882" s="3"/>
    </row>
    <row r="883" spans="2:11" x14ac:dyDescent="0.2">
      <c r="B883" s="3"/>
      <c r="C883" s="310"/>
      <c r="D883" s="323"/>
      <c r="E883" s="260"/>
      <c r="F883" s="261"/>
      <c r="G883" s="315"/>
      <c r="H883" s="299"/>
      <c r="I883" s="81"/>
      <c r="J883" s="253"/>
      <c r="K883" s="3"/>
    </row>
    <row r="884" spans="2:11" x14ac:dyDescent="0.2">
      <c r="B884" s="3"/>
      <c r="C884" s="310"/>
      <c r="D884" s="323"/>
      <c r="E884" s="260"/>
      <c r="F884" s="261"/>
      <c r="G884" s="315"/>
      <c r="H884" s="299"/>
      <c r="I884" s="81"/>
      <c r="J884" s="253"/>
      <c r="K884" s="3"/>
    </row>
    <row r="885" spans="2:11" x14ac:dyDescent="0.2">
      <c r="B885" s="3"/>
      <c r="C885" s="310"/>
      <c r="D885" s="323"/>
      <c r="E885" s="260"/>
      <c r="F885" s="261"/>
      <c r="G885" s="315"/>
      <c r="H885" s="299"/>
      <c r="I885" s="81"/>
      <c r="J885" s="253"/>
      <c r="K885" s="3"/>
    </row>
    <row r="886" spans="2:11" x14ac:dyDescent="0.2">
      <c r="B886" s="3"/>
      <c r="C886" s="310"/>
      <c r="D886" s="323"/>
      <c r="E886" s="260"/>
      <c r="F886" s="261"/>
      <c r="G886" s="315"/>
      <c r="H886" s="299"/>
      <c r="I886" s="81"/>
      <c r="J886" s="253"/>
      <c r="K886" s="3"/>
    </row>
    <row r="887" spans="2:11" x14ac:dyDescent="0.2">
      <c r="B887" s="3"/>
      <c r="C887" s="310"/>
      <c r="D887" s="323"/>
      <c r="E887" s="260"/>
      <c r="F887" s="261"/>
      <c r="G887" s="315"/>
      <c r="H887" s="299"/>
      <c r="I887" s="81"/>
      <c r="J887" s="253"/>
      <c r="K887" s="3"/>
    </row>
    <row r="888" spans="2:11" x14ac:dyDescent="0.2">
      <c r="B888" s="3"/>
      <c r="C888" s="310"/>
      <c r="D888" s="323"/>
      <c r="E888" s="260"/>
      <c r="F888" s="261"/>
      <c r="G888" s="315"/>
      <c r="H888" s="299"/>
      <c r="I888" s="81"/>
      <c r="J888" s="253"/>
      <c r="K888" s="3"/>
    </row>
    <row r="889" spans="2:11" x14ac:dyDescent="0.2">
      <c r="B889" s="3"/>
      <c r="C889" s="310"/>
      <c r="D889" s="323"/>
      <c r="E889" s="260"/>
      <c r="F889" s="261"/>
      <c r="G889" s="315"/>
      <c r="H889" s="299"/>
      <c r="I889" s="81"/>
      <c r="J889" s="253"/>
      <c r="K889" s="3"/>
    </row>
    <row r="890" spans="2:11" x14ac:dyDescent="0.2">
      <c r="B890" s="3"/>
      <c r="C890" s="310"/>
      <c r="D890" s="323"/>
      <c r="E890" s="260"/>
      <c r="F890" s="261"/>
      <c r="G890" s="315"/>
      <c r="H890" s="299"/>
      <c r="I890" s="81"/>
      <c r="J890" s="253"/>
      <c r="K890" s="3"/>
    </row>
    <row r="891" spans="2:11" x14ac:dyDescent="0.2">
      <c r="B891" s="3"/>
      <c r="C891" s="310"/>
      <c r="D891" s="323"/>
      <c r="E891" s="260"/>
      <c r="F891" s="261"/>
      <c r="G891" s="315"/>
      <c r="H891" s="299"/>
      <c r="I891" s="81"/>
      <c r="J891" s="253"/>
      <c r="K891" s="3"/>
    </row>
    <row r="892" spans="2:11" x14ac:dyDescent="0.2">
      <c r="B892" s="3"/>
      <c r="C892" s="310"/>
      <c r="D892" s="323"/>
      <c r="E892" s="260"/>
      <c r="F892" s="261"/>
      <c r="G892" s="315"/>
      <c r="H892" s="299"/>
      <c r="I892" s="81"/>
      <c r="J892" s="253"/>
      <c r="K892" s="3"/>
    </row>
    <row r="893" spans="2:11" x14ac:dyDescent="0.2">
      <c r="B893" s="3"/>
      <c r="C893" s="310"/>
      <c r="D893" s="323"/>
      <c r="E893" s="260"/>
      <c r="F893" s="261"/>
      <c r="G893" s="315"/>
      <c r="H893" s="299"/>
      <c r="I893" s="81"/>
      <c r="J893" s="253"/>
      <c r="K893" s="3"/>
    </row>
    <row r="894" spans="2:11" x14ac:dyDescent="0.2">
      <c r="B894" s="3"/>
      <c r="C894" s="310"/>
      <c r="D894" s="323"/>
      <c r="E894" s="260"/>
      <c r="F894" s="261"/>
      <c r="G894" s="315"/>
      <c r="H894" s="299"/>
      <c r="I894" s="81"/>
      <c r="J894" s="253"/>
      <c r="K894" s="3"/>
    </row>
    <row r="895" spans="2:11" x14ac:dyDescent="0.2">
      <c r="B895" s="3"/>
      <c r="C895" s="310"/>
      <c r="D895" s="323"/>
      <c r="E895" s="260"/>
      <c r="F895" s="261"/>
      <c r="G895" s="315"/>
      <c r="H895" s="299"/>
      <c r="I895" s="81"/>
      <c r="J895" s="253"/>
      <c r="K895" s="3"/>
    </row>
    <row r="896" spans="2:11" x14ac:dyDescent="0.2">
      <c r="B896" s="3"/>
      <c r="C896" s="310"/>
      <c r="D896" s="323"/>
      <c r="E896" s="260"/>
      <c r="F896" s="261"/>
      <c r="G896" s="315"/>
      <c r="H896" s="299"/>
      <c r="I896" s="81"/>
      <c r="J896" s="253"/>
      <c r="K896" s="3"/>
    </row>
    <row r="897" spans="2:11" x14ac:dyDescent="0.2">
      <c r="B897" s="3"/>
      <c r="C897" s="310"/>
      <c r="D897" s="323"/>
      <c r="E897" s="260"/>
      <c r="F897" s="261"/>
      <c r="G897" s="315"/>
      <c r="H897" s="299"/>
      <c r="I897" s="81"/>
      <c r="J897" s="253"/>
      <c r="K897" s="3"/>
    </row>
    <row r="898" spans="2:11" x14ac:dyDescent="0.2">
      <c r="B898" s="3"/>
      <c r="C898" s="310"/>
      <c r="D898" s="323"/>
      <c r="E898" s="260"/>
      <c r="F898" s="261"/>
      <c r="G898" s="315"/>
      <c r="H898" s="299"/>
      <c r="I898" s="81"/>
      <c r="J898" s="253"/>
      <c r="K898" s="3"/>
    </row>
    <row r="899" spans="2:11" x14ac:dyDescent="0.2">
      <c r="B899" s="3"/>
      <c r="C899" s="310"/>
      <c r="D899" s="323"/>
      <c r="E899" s="260"/>
      <c r="F899" s="261"/>
      <c r="G899" s="315"/>
      <c r="H899" s="299"/>
      <c r="I899" s="81"/>
      <c r="J899" s="253"/>
      <c r="K899" s="3"/>
    </row>
    <row r="900" spans="2:11" x14ac:dyDescent="0.2">
      <c r="B900" s="3"/>
      <c r="C900" s="310"/>
      <c r="D900" s="323"/>
      <c r="E900" s="260"/>
      <c r="F900" s="261"/>
      <c r="G900" s="315"/>
      <c r="H900" s="299"/>
      <c r="I900" s="81"/>
      <c r="J900" s="253"/>
      <c r="K900" s="3"/>
    </row>
    <row r="901" spans="2:11" x14ac:dyDescent="0.2">
      <c r="B901" s="3"/>
      <c r="C901" s="310"/>
      <c r="D901" s="323"/>
      <c r="E901" s="260"/>
      <c r="F901" s="261"/>
      <c r="G901" s="315"/>
      <c r="H901" s="299"/>
      <c r="I901" s="81"/>
      <c r="J901" s="253"/>
      <c r="K901" s="3"/>
    </row>
    <row r="902" spans="2:11" x14ac:dyDescent="0.2">
      <c r="B902" s="3"/>
      <c r="C902" s="310"/>
      <c r="D902" s="323"/>
      <c r="E902" s="260"/>
      <c r="F902" s="261"/>
      <c r="G902" s="315"/>
      <c r="H902" s="299"/>
      <c r="I902" s="81"/>
      <c r="J902" s="253"/>
      <c r="K902" s="3"/>
    </row>
    <row r="903" spans="2:11" x14ac:dyDescent="0.2">
      <c r="B903" s="3"/>
      <c r="C903" s="310"/>
      <c r="D903" s="323"/>
      <c r="E903" s="260"/>
      <c r="F903" s="261"/>
      <c r="G903" s="315"/>
      <c r="H903" s="299"/>
      <c r="I903" s="81"/>
      <c r="J903" s="253"/>
      <c r="K903" s="3"/>
    </row>
    <row r="904" spans="2:11" x14ac:dyDescent="0.2">
      <c r="B904" s="3"/>
      <c r="C904" s="310"/>
      <c r="D904" s="323"/>
      <c r="E904" s="260"/>
      <c r="F904" s="261"/>
      <c r="G904" s="315"/>
      <c r="H904" s="299"/>
      <c r="I904" s="81"/>
      <c r="J904" s="253"/>
      <c r="K904" s="3"/>
    </row>
    <row r="905" spans="2:11" x14ac:dyDescent="0.2">
      <c r="B905" s="3"/>
      <c r="C905" s="310"/>
      <c r="D905" s="323"/>
      <c r="E905" s="260"/>
      <c r="F905" s="261"/>
      <c r="G905" s="315"/>
      <c r="H905" s="299"/>
      <c r="I905" s="81"/>
      <c r="J905" s="253"/>
      <c r="K905" s="3"/>
    </row>
    <row r="906" spans="2:11" x14ac:dyDescent="0.2">
      <c r="B906" s="3"/>
      <c r="C906" s="310"/>
      <c r="D906" s="323"/>
      <c r="E906" s="260"/>
      <c r="F906" s="261"/>
      <c r="G906" s="315"/>
      <c r="H906" s="299"/>
      <c r="I906" s="81"/>
      <c r="J906" s="253"/>
      <c r="K906" s="3"/>
    </row>
    <row r="907" spans="2:11" x14ac:dyDescent="0.2">
      <c r="B907" s="3"/>
      <c r="C907" s="310"/>
      <c r="D907" s="323"/>
      <c r="E907" s="260"/>
      <c r="F907" s="261"/>
      <c r="G907" s="315"/>
      <c r="H907" s="299"/>
      <c r="I907" s="81"/>
      <c r="J907" s="253"/>
      <c r="K907" s="3"/>
    </row>
    <row r="908" spans="2:11" x14ac:dyDescent="0.2">
      <c r="B908" s="3"/>
      <c r="C908" s="310"/>
      <c r="D908" s="323"/>
      <c r="E908" s="260"/>
      <c r="F908" s="261"/>
      <c r="G908" s="315"/>
      <c r="H908" s="299"/>
      <c r="I908" s="81"/>
      <c r="J908" s="253"/>
      <c r="K908" s="3"/>
    </row>
    <row r="909" spans="2:11" x14ac:dyDescent="0.2">
      <c r="B909" s="3"/>
      <c r="C909" s="310"/>
      <c r="D909" s="323"/>
      <c r="E909" s="260"/>
      <c r="F909" s="261"/>
      <c r="G909" s="315"/>
      <c r="H909" s="299"/>
      <c r="I909" s="81"/>
      <c r="J909" s="253"/>
      <c r="K909" s="3"/>
    </row>
    <row r="910" spans="2:11" x14ac:dyDescent="0.2">
      <c r="B910" s="3"/>
      <c r="C910" s="310"/>
      <c r="D910" s="323"/>
      <c r="E910" s="260"/>
      <c r="F910" s="261"/>
      <c r="G910" s="315"/>
      <c r="H910" s="299"/>
      <c r="I910" s="81"/>
      <c r="J910" s="253"/>
      <c r="K910" s="3"/>
    </row>
    <row r="911" spans="2:11" x14ac:dyDescent="0.2">
      <c r="B911" s="3"/>
      <c r="C911" s="310"/>
      <c r="D911" s="323"/>
      <c r="E911" s="260"/>
      <c r="F911" s="261"/>
      <c r="G911" s="315"/>
      <c r="H911" s="299"/>
      <c r="I911" s="81"/>
      <c r="J911" s="253"/>
      <c r="K911" s="3"/>
    </row>
    <row r="912" spans="2:11" x14ac:dyDescent="0.2">
      <c r="B912" s="3"/>
      <c r="C912" s="310"/>
      <c r="D912" s="323"/>
      <c r="E912" s="260"/>
      <c r="F912" s="261"/>
      <c r="G912" s="315"/>
      <c r="H912" s="299"/>
      <c r="I912" s="81"/>
      <c r="J912" s="253"/>
      <c r="K912" s="3"/>
    </row>
    <row r="913" spans="2:11" x14ac:dyDescent="0.2">
      <c r="B913" s="3"/>
      <c r="C913" s="310"/>
      <c r="D913" s="323"/>
      <c r="E913" s="260"/>
      <c r="F913" s="261"/>
      <c r="G913" s="315"/>
      <c r="H913" s="299"/>
      <c r="I913" s="81"/>
      <c r="J913" s="253"/>
      <c r="K913" s="3"/>
    </row>
    <row r="914" spans="2:11" x14ac:dyDescent="0.2">
      <c r="B914" s="3"/>
      <c r="C914" s="310"/>
      <c r="D914" s="323"/>
      <c r="E914" s="260"/>
      <c r="F914" s="261"/>
      <c r="G914" s="315"/>
      <c r="H914" s="299"/>
      <c r="I914" s="81"/>
      <c r="J914" s="253"/>
      <c r="K914" s="3"/>
    </row>
    <row r="915" spans="2:11" x14ac:dyDescent="0.2">
      <c r="B915" s="3"/>
      <c r="C915" s="310"/>
      <c r="D915" s="323"/>
      <c r="E915" s="260"/>
      <c r="F915" s="261"/>
      <c r="G915" s="315"/>
      <c r="H915" s="299"/>
      <c r="I915" s="81"/>
      <c r="J915" s="253"/>
      <c r="K915" s="3"/>
    </row>
    <row r="916" spans="2:11" x14ac:dyDescent="0.2">
      <c r="B916" s="3"/>
      <c r="C916" s="310"/>
      <c r="D916" s="323"/>
      <c r="E916" s="260"/>
      <c r="F916" s="261"/>
      <c r="G916" s="315"/>
      <c r="H916" s="299"/>
      <c r="I916" s="81"/>
      <c r="J916" s="253"/>
      <c r="K916" s="3"/>
    </row>
    <row r="917" spans="2:11" x14ac:dyDescent="0.2">
      <c r="B917" s="3"/>
      <c r="C917" s="310"/>
      <c r="D917" s="323"/>
      <c r="E917" s="260"/>
      <c r="F917" s="261"/>
      <c r="G917" s="315"/>
      <c r="H917" s="299"/>
      <c r="I917" s="81"/>
      <c r="J917" s="253"/>
      <c r="K917" s="3"/>
    </row>
    <row r="918" spans="2:11" x14ac:dyDescent="0.2">
      <c r="B918" s="3"/>
      <c r="C918" s="310"/>
      <c r="D918" s="323"/>
      <c r="E918" s="260"/>
      <c r="F918" s="261"/>
      <c r="G918" s="315"/>
      <c r="H918" s="299"/>
      <c r="I918" s="81"/>
      <c r="J918" s="253"/>
      <c r="K918" s="3"/>
    </row>
    <row r="919" spans="2:11" x14ac:dyDescent="0.2">
      <c r="B919" s="3"/>
      <c r="C919" s="310"/>
      <c r="D919" s="323"/>
      <c r="E919" s="260"/>
      <c r="F919" s="261"/>
      <c r="G919" s="315"/>
      <c r="H919" s="299"/>
      <c r="I919" s="81"/>
      <c r="J919" s="253"/>
      <c r="K919" s="3"/>
    </row>
    <row r="920" spans="2:11" x14ac:dyDescent="0.2">
      <c r="B920" s="3"/>
      <c r="C920" s="310"/>
      <c r="D920" s="323"/>
      <c r="E920" s="260"/>
      <c r="F920" s="261"/>
      <c r="G920" s="315"/>
      <c r="H920" s="299"/>
      <c r="I920" s="81"/>
      <c r="J920" s="253"/>
      <c r="K920" s="3"/>
    </row>
    <row r="921" spans="2:11" x14ac:dyDescent="0.2">
      <c r="B921" s="3"/>
      <c r="C921" s="310"/>
      <c r="D921" s="323"/>
      <c r="E921" s="260"/>
      <c r="F921" s="261"/>
      <c r="G921" s="315"/>
      <c r="H921" s="299"/>
      <c r="I921" s="81"/>
      <c r="J921" s="253"/>
      <c r="K921" s="3"/>
    </row>
    <row r="922" spans="2:11" x14ac:dyDescent="0.2">
      <c r="B922" s="3"/>
      <c r="C922" s="310"/>
      <c r="D922" s="323"/>
      <c r="E922" s="260"/>
      <c r="F922" s="261"/>
      <c r="G922" s="315"/>
      <c r="H922" s="299"/>
      <c r="I922" s="81"/>
      <c r="J922" s="253"/>
      <c r="K922" s="3"/>
    </row>
    <row r="923" spans="2:11" x14ac:dyDescent="0.2">
      <c r="B923" s="3"/>
      <c r="C923" s="310"/>
      <c r="D923" s="323"/>
      <c r="E923" s="260"/>
      <c r="F923" s="261"/>
      <c r="G923" s="315"/>
      <c r="H923" s="299"/>
      <c r="I923" s="81"/>
      <c r="J923" s="253"/>
      <c r="K923" s="3"/>
    </row>
    <row r="924" spans="2:11" x14ac:dyDescent="0.2">
      <c r="B924" s="3"/>
      <c r="C924" s="310"/>
      <c r="D924" s="323"/>
      <c r="E924" s="260"/>
      <c r="F924" s="261"/>
      <c r="G924" s="315"/>
      <c r="H924" s="299"/>
      <c r="I924" s="81"/>
      <c r="J924" s="253"/>
      <c r="K924" s="3"/>
    </row>
    <row r="925" spans="2:11" x14ac:dyDescent="0.2">
      <c r="B925" s="3"/>
      <c r="C925" s="310"/>
      <c r="D925" s="323"/>
      <c r="E925" s="260"/>
      <c r="F925" s="261"/>
      <c r="G925" s="315"/>
      <c r="H925" s="299"/>
      <c r="I925" s="81"/>
      <c r="J925" s="253"/>
      <c r="K925" s="3"/>
    </row>
    <row r="926" spans="2:11" x14ac:dyDescent="0.2">
      <c r="B926" s="3"/>
      <c r="C926" s="310"/>
      <c r="D926" s="323"/>
      <c r="E926" s="260"/>
      <c r="F926" s="261"/>
      <c r="G926" s="315"/>
      <c r="H926" s="299"/>
      <c r="I926" s="81"/>
      <c r="J926" s="253"/>
      <c r="K926" s="3"/>
    </row>
    <row r="927" spans="2:11" x14ac:dyDescent="0.2">
      <c r="B927" s="3"/>
      <c r="C927" s="310"/>
      <c r="D927" s="323"/>
      <c r="E927" s="260"/>
      <c r="F927" s="261"/>
      <c r="G927" s="315"/>
      <c r="H927" s="299"/>
      <c r="I927" s="81"/>
      <c r="J927" s="253"/>
      <c r="K927" s="3"/>
    </row>
    <row r="928" spans="2:11" x14ac:dyDescent="0.2">
      <c r="B928" s="3"/>
      <c r="C928" s="310"/>
      <c r="D928" s="323"/>
      <c r="E928" s="260"/>
      <c r="F928" s="261"/>
      <c r="G928" s="315"/>
      <c r="H928" s="299"/>
      <c r="I928" s="81"/>
      <c r="J928" s="253"/>
      <c r="K928" s="3"/>
    </row>
    <row r="929" spans="2:11" x14ac:dyDescent="0.2">
      <c r="B929" s="3"/>
      <c r="C929" s="310"/>
      <c r="D929" s="323"/>
      <c r="E929" s="260"/>
      <c r="F929" s="261"/>
      <c r="G929" s="315"/>
      <c r="H929" s="299"/>
      <c r="I929" s="81"/>
      <c r="J929" s="253"/>
      <c r="K929" s="3"/>
    </row>
    <row r="930" spans="2:11" x14ac:dyDescent="0.2">
      <c r="B930" s="3"/>
      <c r="C930" s="310"/>
      <c r="D930" s="323"/>
      <c r="E930" s="260"/>
      <c r="F930" s="261"/>
      <c r="G930" s="315"/>
      <c r="H930" s="299"/>
      <c r="I930" s="81"/>
      <c r="J930" s="253"/>
      <c r="K930" s="3"/>
    </row>
    <row r="931" spans="2:11" x14ac:dyDescent="0.2">
      <c r="B931" s="3"/>
      <c r="C931" s="310"/>
      <c r="D931" s="323"/>
      <c r="E931" s="260"/>
      <c r="F931" s="261"/>
      <c r="G931" s="315"/>
      <c r="H931" s="299"/>
      <c r="I931" s="81"/>
      <c r="J931" s="253"/>
      <c r="K931" s="3"/>
    </row>
    <row r="932" spans="2:11" x14ac:dyDescent="0.2">
      <c r="B932" s="3"/>
      <c r="C932" s="310"/>
      <c r="D932" s="323"/>
      <c r="E932" s="260"/>
      <c r="F932" s="261"/>
      <c r="G932" s="315"/>
      <c r="H932" s="299"/>
      <c r="I932" s="81"/>
      <c r="J932" s="253"/>
      <c r="K932" s="3"/>
    </row>
    <row r="933" spans="2:11" x14ac:dyDescent="0.2">
      <c r="B933" s="3"/>
      <c r="C933" s="310"/>
      <c r="D933" s="323"/>
      <c r="E933" s="260"/>
      <c r="F933" s="261"/>
      <c r="G933" s="315"/>
      <c r="H933" s="299"/>
      <c r="I933" s="81"/>
      <c r="J933" s="253"/>
      <c r="K933" s="3"/>
    </row>
    <row r="934" spans="2:11" x14ac:dyDescent="0.2">
      <c r="B934" s="3"/>
      <c r="C934" s="310"/>
      <c r="D934" s="323"/>
      <c r="E934" s="260"/>
      <c r="F934" s="261"/>
      <c r="G934" s="315"/>
      <c r="H934" s="299"/>
      <c r="I934" s="81"/>
      <c r="J934" s="253"/>
      <c r="K934" s="3"/>
    </row>
    <row r="935" spans="2:11" x14ac:dyDescent="0.2">
      <c r="B935" s="3"/>
      <c r="C935" s="310"/>
      <c r="D935" s="323"/>
      <c r="E935" s="260"/>
      <c r="F935" s="261"/>
      <c r="G935" s="315"/>
      <c r="H935" s="299"/>
      <c r="I935" s="81"/>
      <c r="J935" s="253"/>
      <c r="K935" s="3"/>
    </row>
    <row r="936" spans="2:11" x14ac:dyDescent="0.2">
      <c r="B936" s="3"/>
      <c r="C936" s="310"/>
      <c r="D936" s="323"/>
      <c r="E936" s="260"/>
      <c r="F936" s="261"/>
      <c r="G936" s="315"/>
      <c r="H936" s="299"/>
      <c r="I936" s="81"/>
      <c r="J936" s="253"/>
      <c r="K936" s="3"/>
    </row>
    <row r="937" spans="2:11" x14ac:dyDescent="0.2">
      <c r="B937" s="3"/>
      <c r="C937" s="310"/>
      <c r="D937" s="323"/>
      <c r="E937" s="260"/>
      <c r="F937" s="261"/>
      <c r="G937" s="315"/>
      <c r="H937" s="299"/>
      <c r="I937" s="81"/>
      <c r="J937" s="253"/>
      <c r="K937" s="3"/>
    </row>
    <row r="938" spans="2:11" x14ac:dyDescent="0.2">
      <c r="B938" s="3"/>
      <c r="C938" s="310"/>
      <c r="D938" s="323"/>
      <c r="E938" s="260"/>
      <c r="F938" s="261"/>
      <c r="G938" s="315"/>
      <c r="H938" s="299"/>
      <c r="I938" s="81"/>
      <c r="J938" s="253"/>
      <c r="K938" s="3"/>
    </row>
    <row r="939" spans="2:11" x14ac:dyDescent="0.2">
      <c r="B939" s="3"/>
      <c r="C939" s="310"/>
      <c r="D939" s="323"/>
      <c r="E939" s="260"/>
      <c r="F939" s="261"/>
      <c r="G939" s="315"/>
      <c r="H939" s="299"/>
      <c r="I939" s="81"/>
      <c r="J939" s="253"/>
      <c r="K939" s="3"/>
    </row>
    <row r="940" spans="2:11" x14ac:dyDescent="0.2">
      <c r="B940" s="3"/>
      <c r="C940" s="310"/>
      <c r="D940" s="323"/>
      <c r="E940" s="260"/>
      <c r="F940" s="261"/>
      <c r="G940" s="315"/>
      <c r="H940" s="299"/>
      <c r="I940" s="81"/>
      <c r="J940" s="253"/>
      <c r="K940" s="3"/>
    </row>
    <row r="941" spans="2:11" x14ac:dyDescent="0.2">
      <c r="B941" s="3"/>
      <c r="C941" s="310"/>
      <c r="D941" s="323"/>
      <c r="E941" s="260"/>
      <c r="F941" s="261"/>
      <c r="G941" s="315"/>
      <c r="H941" s="299"/>
      <c r="I941" s="81"/>
      <c r="J941" s="253"/>
      <c r="K941" s="3"/>
    </row>
    <row r="942" spans="2:11" x14ac:dyDescent="0.2">
      <c r="B942" s="3"/>
      <c r="C942" s="310"/>
      <c r="D942" s="323"/>
      <c r="E942" s="260"/>
      <c r="F942" s="261"/>
      <c r="G942" s="315"/>
      <c r="H942" s="299"/>
      <c r="I942" s="81"/>
      <c r="J942" s="253"/>
      <c r="K942" s="3"/>
    </row>
    <row r="943" spans="2:11" x14ac:dyDescent="0.2">
      <c r="B943" s="3"/>
      <c r="C943" s="310"/>
      <c r="D943" s="323"/>
      <c r="E943" s="260"/>
      <c r="F943" s="261"/>
      <c r="G943" s="315"/>
      <c r="H943" s="299"/>
      <c r="I943" s="81"/>
      <c r="J943" s="253"/>
      <c r="K943" s="3"/>
    </row>
    <row r="944" spans="2:11" x14ac:dyDescent="0.2">
      <c r="B944" s="3"/>
      <c r="C944" s="310"/>
      <c r="D944" s="323"/>
      <c r="E944" s="260"/>
      <c r="F944" s="261"/>
      <c r="G944" s="315"/>
      <c r="H944" s="299"/>
      <c r="I944" s="81"/>
      <c r="J944" s="253"/>
      <c r="K944" s="3"/>
    </row>
    <row r="945" spans="2:11" x14ac:dyDescent="0.2">
      <c r="B945" s="3"/>
      <c r="C945" s="310"/>
      <c r="D945" s="323"/>
      <c r="E945" s="260"/>
      <c r="F945" s="261"/>
      <c r="G945" s="315"/>
      <c r="H945" s="299"/>
      <c r="I945" s="81"/>
      <c r="J945" s="253"/>
      <c r="K945" s="3"/>
    </row>
    <row r="946" spans="2:11" x14ac:dyDescent="0.2">
      <c r="B946" s="3"/>
      <c r="C946" s="310"/>
      <c r="D946" s="323"/>
      <c r="E946" s="260"/>
      <c r="F946" s="261"/>
      <c r="G946" s="315"/>
      <c r="H946" s="299"/>
      <c r="I946" s="81"/>
      <c r="J946" s="253"/>
      <c r="K946" s="3"/>
    </row>
    <row r="947" spans="2:11" x14ac:dyDescent="0.2">
      <c r="B947" s="3"/>
      <c r="C947" s="310"/>
      <c r="D947" s="323"/>
      <c r="E947" s="260"/>
      <c r="F947" s="261"/>
      <c r="G947" s="315"/>
      <c r="H947" s="299"/>
      <c r="I947" s="81"/>
      <c r="J947" s="253"/>
      <c r="K947" s="3"/>
    </row>
    <row r="948" spans="2:11" x14ac:dyDescent="0.2">
      <c r="B948" s="3"/>
      <c r="C948" s="310"/>
      <c r="D948" s="323"/>
      <c r="E948" s="260"/>
      <c r="F948" s="261"/>
      <c r="G948" s="315"/>
      <c r="H948" s="299"/>
      <c r="I948" s="81"/>
      <c r="J948" s="253"/>
      <c r="K948" s="3"/>
    </row>
    <row r="949" spans="2:11" x14ac:dyDescent="0.2">
      <c r="B949" s="3"/>
      <c r="C949" s="310"/>
      <c r="D949" s="323"/>
      <c r="E949" s="260"/>
      <c r="F949" s="261"/>
      <c r="G949" s="315"/>
      <c r="H949" s="299"/>
      <c r="I949" s="81"/>
      <c r="J949" s="253"/>
      <c r="K949" s="3"/>
    </row>
    <row r="950" spans="2:11" x14ac:dyDescent="0.2">
      <c r="B950" s="3"/>
      <c r="C950" s="310"/>
      <c r="D950" s="323"/>
      <c r="E950" s="260"/>
      <c r="F950" s="261"/>
      <c r="G950" s="80"/>
      <c r="H950" s="299"/>
      <c r="I950" s="81"/>
      <c r="J950" s="253"/>
      <c r="K950" s="3"/>
    </row>
    <row r="951" spans="2:11" x14ac:dyDescent="0.2">
      <c r="B951" s="3"/>
      <c r="C951" s="310"/>
      <c r="D951" s="323"/>
      <c r="E951" s="260"/>
      <c r="F951" s="261"/>
      <c r="G951" s="80"/>
      <c r="H951" s="299"/>
      <c r="I951" s="81"/>
      <c r="J951" s="253"/>
      <c r="K951" s="3"/>
    </row>
    <row r="952" spans="2:11" x14ac:dyDescent="0.2">
      <c r="B952" s="3"/>
      <c r="C952" s="310"/>
      <c r="D952" s="323"/>
      <c r="E952" s="260"/>
      <c r="F952" s="261"/>
      <c r="G952" s="80"/>
      <c r="H952" s="299"/>
      <c r="I952" s="81"/>
      <c r="J952" s="253"/>
      <c r="K952" s="3"/>
    </row>
    <row r="953" spans="2:11" x14ac:dyDescent="0.2">
      <c r="B953" s="3"/>
      <c r="C953" s="310"/>
      <c r="D953" s="323"/>
      <c r="E953" s="260"/>
      <c r="F953" s="261"/>
      <c r="G953" s="80"/>
      <c r="H953" s="299"/>
      <c r="I953" s="81"/>
      <c r="J953" s="253"/>
      <c r="K953" s="3"/>
    </row>
    <row r="954" spans="2:11" x14ac:dyDescent="0.2">
      <c r="B954" s="3"/>
      <c r="C954" s="310"/>
      <c r="D954" s="323"/>
      <c r="E954" s="260"/>
      <c r="F954" s="261"/>
      <c r="G954" s="80"/>
      <c r="H954" s="299"/>
      <c r="I954" s="81"/>
      <c r="J954" s="253"/>
      <c r="K954" s="3"/>
    </row>
    <row r="955" spans="2:11" x14ac:dyDescent="0.2">
      <c r="B955" s="3"/>
      <c r="C955" s="310"/>
      <c r="D955" s="323"/>
      <c r="E955" s="260"/>
      <c r="F955" s="261"/>
      <c r="G955" s="80"/>
      <c r="H955" s="299"/>
      <c r="I955" s="81"/>
      <c r="J955" s="253"/>
      <c r="K955" s="3"/>
    </row>
    <row r="956" spans="2:11" x14ac:dyDescent="0.2">
      <c r="B956" s="3"/>
      <c r="C956" s="310"/>
      <c r="D956" s="323"/>
      <c r="E956" s="260"/>
      <c r="F956" s="261"/>
      <c r="G956" s="80"/>
      <c r="H956" s="299"/>
      <c r="I956" s="81"/>
      <c r="J956" s="253"/>
      <c r="K956" s="3"/>
    </row>
    <row r="957" spans="2:11" x14ac:dyDescent="0.2">
      <c r="B957" s="3"/>
      <c r="C957" s="310"/>
      <c r="D957" s="323"/>
      <c r="E957" s="260"/>
      <c r="F957" s="261"/>
      <c r="G957" s="80"/>
      <c r="H957" s="299"/>
      <c r="I957" s="81"/>
      <c r="J957" s="253"/>
      <c r="K957" s="3"/>
    </row>
    <row r="958" spans="2:11" x14ac:dyDescent="0.2">
      <c r="B958" s="3"/>
      <c r="C958" s="310"/>
      <c r="D958" s="323"/>
      <c r="E958" s="260"/>
      <c r="F958" s="261"/>
      <c r="G958" s="80"/>
      <c r="H958" s="299"/>
      <c r="I958" s="81"/>
      <c r="J958" s="253"/>
      <c r="K958" s="3"/>
    </row>
    <row r="959" spans="2:11" x14ac:dyDescent="0.2">
      <c r="B959" s="3"/>
      <c r="C959" s="310"/>
      <c r="D959" s="323"/>
      <c r="E959" s="260"/>
      <c r="F959" s="261"/>
      <c r="G959" s="80"/>
      <c r="H959" s="299"/>
      <c r="I959" s="81"/>
      <c r="J959" s="253"/>
      <c r="K959" s="3"/>
    </row>
    <row r="960" spans="2:11" x14ac:dyDescent="0.2">
      <c r="B960" s="3"/>
      <c r="C960" s="310"/>
      <c r="D960" s="323"/>
      <c r="E960" s="260"/>
      <c r="F960" s="261"/>
      <c r="G960" s="80"/>
      <c r="H960" s="299"/>
      <c r="I960" s="81"/>
      <c r="J960" s="253"/>
      <c r="K960" s="3"/>
    </row>
    <row r="961" spans="2:11" x14ac:dyDescent="0.2">
      <c r="B961" s="3"/>
      <c r="C961" s="310"/>
      <c r="D961" s="323"/>
      <c r="E961" s="260"/>
      <c r="F961" s="261"/>
      <c r="G961" s="80"/>
      <c r="H961" s="299"/>
      <c r="I961" s="81"/>
      <c r="J961" s="253"/>
      <c r="K961" s="3"/>
    </row>
    <row r="962" spans="2:11" x14ac:dyDescent="0.2">
      <c r="B962" s="3"/>
      <c r="C962" s="310"/>
      <c r="D962" s="323"/>
      <c r="E962" s="260"/>
      <c r="F962" s="261"/>
      <c r="G962" s="80"/>
      <c r="H962" s="299"/>
      <c r="I962" s="81"/>
      <c r="J962" s="253"/>
      <c r="K962" s="3"/>
    </row>
    <row r="963" spans="2:11" x14ac:dyDescent="0.2">
      <c r="B963" s="3"/>
      <c r="C963" s="310"/>
      <c r="D963" s="323"/>
      <c r="E963" s="260"/>
      <c r="F963" s="261"/>
      <c r="G963" s="80"/>
      <c r="H963" s="299"/>
      <c r="I963" s="81"/>
      <c r="J963" s="253"/>
      <c r="K963" s="3"/>
    </row>
    <row r="964" spans="2:11" x14ac:dyDescent="0.2">
      <c r="B964" s="3"/>
      <c r="C964" s="310"/>
      <c r="D964" s="323"/>
      <c r="E964" s="260"/>
      <c r="F964" s="261"/>
      <c r="G964" s="80"/>
      <c r="H964" s="299"/>
      <c r="I964" s="81"/>
      <c r="J964" s="253"/>
      <c r="K964" s="3"/>
    </row>
    <row r="965" spans="2:11" x14ac:dyDescent="0.2">
      <c r="B965" s="3"/>
      <c r="C965" s="310"/>
      <c r="D965" s="323"/>
      <c r="E965" s="260"/>
      <c r="F965" s="261"/>
      <c r="G965" s="80"/>
      <c r="H965" s="299"/>
      <c r="I965" s="81"/>
      <c r="J965" s="253"/>
      <c r="K965" s="3"/>
    </row>
    <row r="966" spans="2:11" x14ac:dyDescent="0.2">
      <c r="B966" s="3"/>
      <c r="C966" s="310"/>
      <c r="D966" s="323"/>
      <c r="E966" s="260"/>
      <c r="F966" s="261"/>
      <c r="G966" s="80"/>
      <c r="H966" s="299"/>
      <c r="I966" s="81"/>
      <c r="J966" s="253"/>
      <c r="K966" s="3"/>
    </row>
    <row r="967" spans="2:11" x14ac:dyDescent="0.2">
      <c r="B967" s="3"/>
      <c r="C967" s="310"/>
      <c r="D967" s="323"/>
      <c r="E967" s="260"/>
      <c r="F967" s="261"/>
      <c r="G967" s="80"/>
      <c r="H967" s="299"/>
      <c r="I967" s="81"/>
      <c r="J967" s="253"/>
      <c r="K967" s="3"/>
    </row>
    <row r="968" spans="2:11" x14ac:dyDescent="0.2">
      <c r="B968" s="3"/>
      <c r="C968" s="310"/>
      <c r="D968" s="323"/>
      <c r="E968" s="260"/>
      <c r="F968" s="261"/>
      <c r="G968" s="80"/>
      <c r="H968" s="299"/>
      <c r="I968" s="81"/>
      <c r="J968" s="253"/>
      <c r="K968" s="3"/>
    </row>
    <row r="969" spans="2:11" x14ac:dyDescent="0.2">
      <c r="B969" s="3"/>
      <c r="C969" s="310"/>
      <c r="D969" s="323"/>
      <c r="E969" s="260"/>
      <c r="F969" s="261"/>
      <c r="G969" s="80"/>
      <c r="H969" s="299"/>
      <c r="I969" s="81"/>
      <c r="J969" s="253"/>
      <c r="K969" s="3"/>
    </row>
    <row r="970" spans="2:11" x14ac:dyDescent="0.2">
      <c r="B970" s="3"/>
      <c r="C970" s="310"/>
      <c r="D970" s="323"/>
      <c r="E970" s="260"/>
      <c r="F970" s="261"/>
      <c r="G970" s="80"/>
      <c r="H970" s="299"/>
      <c r="I970" s="81"/>
      <c r="J970" s="253"/>
      <c r="K970" s="3"/>
    </row>
    <row r="971" spans="2:11" x14ac:dyDescent="0.2">
      <c r="B971" s="3"/>
      <c r="C971" s="310"/>
      <c r="D971" s="323"/>
      <c r="E971" s="260"/>
      <c r="F971" s="261"/>
      <c r="G971" s="80"/>
      <c r="H971" s="299"/>
      <c r="I971" s="81"/>
      <c r="J971" s="253"/>
      <c r="K971" s="3"/>
    </row>
    <row r="972" spans="2:11" x14ac:dyDescent="0.2">
      <c r="B972" s="3"/>
      <c r="C972" s="310"/>
      <c r="D972" s="323"/>
      <c r="E972" s="260"/>
      <c r="F972" s="261"/>
      <c r="G972" s="80"/>
      <c r="H972" s="299"/>
      <c r="I972" s="81"/>
      <c r="J972" s="253"/>
      <c r="K972" s="3"/>
    </row>
    <row r="973" spans="2:11" x14ac:dyDescent="0.2">
      <c r="B973" s="3"/>
      <c r="C973" s="310"/>
      <c r="D973" s="323"/>
      <c r="E973" s="260"/>
      <c r="F973" s="261"/>
      <c r="G973" s="80"/>
      <c r="H973" s="299"/>
      <c r="I973" s="81"/>
      <c r="J973" s="253"/>
      <c r="K973" s="3"/>
    </row>
    <row r="974" spans="2:11" x14ac:dyDescent="0.2">
      <c r="B974" s="3"/>
      <c r="C974" s="310"/>
      <c r="D974" s="323"/>
      <c r="E974" s="260"/>
      <c r="F974" s="261"/>
      <c r="G974" s="80"/>
      <c r="H974" s="299"/>
      <c r="I974" s="81"/>
      <c r="J974" s="253"/>
      <c r="K974" s="3"/>
    </row>
    <row r="975" spans="2:11" x14ac:dyDescent="0.2">
      <c r="B975" s="3"/>
      <c r="C975" s="310"/>
      <c r="D975" s="323"/>
      <c r="E975" s="260"/>
      <c r="F975" s="261"/>
      <c r="G975" s="80"/>
      <c r="H975" s="299"/>
      <c r="I975" s="81"/>
      <c r="J975" s="253"/>
      <c r="K975" s="3"/>
    </row>
    <row r="976" spans="2:11" x14ac:dyDescent="0.2">
      <c r="B976" s="3"/>
      <c r="C976" s="310"/>
      <c r="D976" s="323"/>
      <c r="E976" s="260"/>
      <c r="F976" s="261"/>
      <c r="G976" s="80"/>
      <c r="H976" s="299"/>
      <c r="I976" s="81"/>
      <c r="J976" s="253"/>
      <c r="K976" s="3"/>
    </row>
    <row r="977" spans="2:11" x14ac:dyDescent="0.2">
      <c r="B977" s="3"/>
      <c r="C977" s="310"/>
      <c r="D977" s="323"/>
      <c r="E977" s="260"/>
      <c r="F977" s="261"/>
      <c r="G977" s="80"/>
      <c r="H977" s="299"/>
      <c r="I977" s="81"/>
      <c r="J977" s="253"/>
      <c r="K977" s="3"/>
    </row>
    <row r="978" spans="2:11" x14ac:dyDescent="0.2">
      <c r="B978" s="3"/>
      <c r="C978" s="310"/>
      <c r="D978" s="323"/>
      <c r="E978" s="260"/>
      <c r="F978" s="261"/>
      <c r="G978" s="80"/>
      <c r="H978" s="299"/>
      <c r="I978" s="81"/>
      <c r="J978" s="253"/>
      <c r="K978" s="3"/>
    </row>
    <row r="979" spans="2:11" x14ac:dyDescent="0.2">
      <c r="B979" s="3"/>
      <c r="C979" s="310"/>
      <c r="D979" s="323"/>
      <c r="E979" s="260"/>
      <c r="F979" s="261"/>
      <c r="G979" s="80"/>
      <c r="H979" s="299"/>
      <c r="I979" s="81"/>
      <c r="J979" s="253"/>
      <c r="K979" s="3"/>
    </row>
    <row r="980" spans="2:11" x14ac:dyDescent="0.2">
      <c r="B980" s="3"/>
      <c r="C980" s="310"/>
      <c r="D980" s="323"/>
      <c r="E980" s="260"/>
      <c r="F980" s="261"/>
      <c r="G980" s="80"/>
      <c r="H980" s="299"/>
      <c r="I980" s="81"/>
      <c r="J980" s="253"/>
      <c r="K980" s="3"/>
    </row>
    <row r="981" spans="2:11" x14ac:dyDescent="0.2">
      <c r="B981" s="3"/>
      <c r="C981" s="310"/>
      <c r="D981" s="323"/>
      <c r="E981" s="260"/>
      <c r="F981" s="261"/>
      <c r="G981" s="80"/>
      <c r="H981" s="299"/>
      <c r="I981" s="81"/>
      <c r="J981" s="253"/>
      <c r="K981" s="3"/>
    </row>
    <row r="982" spans="2:11" x14ac:dyDescent="0.2">
      <c r="B982" s="3"/>
      <c r="C982" s="310"/>
      <c r="D982" s="323"/>
      <c r="E982" s="260"/>
      <c r="F982" s="261"/>
      <c r="G982" s="80"/>
      <c r="H982" s="299"/>
      <c r="I982" s="81"/>
      <c r="J982" s="253"/>
      <c r="K982" s="3"/>
    </row>
    <row r="983" spans="2:11" x14ac:dyDescent="0.2">
      <c r="B983" s="3"/>
      <c r="C983" s="310"/>
      <c r="D983" s="323"/>
      <c r="E983" s="260"/>
      <c r="F983" s="261"/>
      <c r="G983" s="80"/>
      <c r="H983" s="299"/>
      <c r="I983" s="81"/>
      <c r="J983" s="253"/>
      <c r="K983" s="3"/>
    </row>
    <row r="984" spans="2:11" x14ac:dyDescent="0.2">
      <c r="B984" s="3"/>
      <c r="C984" s="310"/>
      <c r="D984" s="323"/>
      <c r="E984" s="260"/>
      <c r="F984" s="261"/>
      <c r="G984" s="80"/>
      <c r="H984" s="299"/>
      <c r="I984" s="81"/>
      <c r="J984" s="253"/>
      <c r="K984" s="3"/>
    </row>
    <row r="985" spans="2:11" x14ac:dyDescent="0.2">
      <c r="B985" s="3"/>
      <c r="C985" s="310"/>
      <c r="D985" s="323"/>
      <c r="E985" s="260"/>
      <c r="F985" s="261"/>
      <c r="G985" s="80"/>
      <c r="H985" s="299"/>
      <c r="I985" s="81"/>
      <c r="J985" s="253"/>
      <c r="K985" s="3"/>
    </row>
    <row r="986" spans="2:11" x14ac:dyDescent="0.2">
      <c r="B986" s="3"/>
      <c r="C986" s="310"/>
      <c r="D986" s="323"/>
      <c r="E986" s="260"/>
      <c r="F986" s="261"/>
      <c r="G986" s="80"/>
      <c r="H986" s="299"/>
      <c r="I986" s="81"/>
      <c r="J986" s="253"/>
      <c r="K986" s="3"/>
    </row>
    <row r="987" spans="2:11" x14ac:dyDescent="0.2">
      <c r="B987" s="3"/>
      <c r="C987" s="310"/>
      <c r="D987" s="323"/>
      <c r="E987" s="260"/>
      <c r="F987" s="261"/>
      <c r="G987" s="80"/>
      <c r="H987" s="299"/>
      <c r="I987" s="81"/>
      <c r="J987" s="253"/>
      <c r="K987" s="3"/>
    </row>
    <row r="988" spans="2:11" x14ac:dyDescent="0.2">
      <c r="B988" s="3"/>
      <c r="C988" s="310"/>
      <c r="D988" s="323"/>
      <c r="E988" s="260"/>
      <c r="F988" s="261"/>
      <c r="G988" s="80"/>
      <c r="H988" s="299"/>
      <c r="I988" s="81"/>
      <c r="J988" s="253"/>
      <c r="K988" s="3"/>
    </row>
    <row r="989" spans="2:11" x14ac:dyDescent="0.2">
      <c r="B989" s="3"/>
      <c r="C989" s="310"/>
      <c r="D989" s="323"/>
      <c r="E989" s="260"/>
      <c r="F989" s="261"/>
      <c r="G989" s="80"/>
      <c r="H989" s="299"/>
      <c r="I989" s="81"/>
      <c r="J989" s="253"/>
      <c r="K989" s="3"/>
    </row>
    <row r="990" spans="2:11" x14ac:dyDescent="0.2">
      <c r="B990" s="3"/>
      <c r="C990" s="310"/>
      <c r="D990" s="323"/>
      <c r="E990" s="260"/>
      <c r="F990" s="261"/>
      <c r="G990" s="80"/>
      <c r="H990" s="299"/>
      <c r="I990" s="81"/>
      <c r="J990" s="253"/>
      <c r="K990" s="3"/>
    </row>
    <row r="991" spans="2:11" x14ac:dyDescent="0.2">
      <c r="B991" s="3"/>
      <c r="C991" s="310"/>
      <c r="D991" s="323"/>
      <c r="E991" s="260"/>
      <c r="F991" s="261"/>
      <c r="G991" s="80"/>
      <c r="H991" s="299"/>
      <c r="I991" s="81"/>
      <c r="J991" s="253"/>
      <c r="K991" s="3"/>
    </row>
    <row r="992" spans="2:11" x14ac:dyDescent="0.2">
      <c r="B992" s="3"/>
      <c r="C992" s="310"/>
      <c r="D992" s="323"/>
      <c r="E992" s="260"/>
      <c r="F992" s="261"/>
      <c r="G992" s="80"/>
      <c r="H992" s="299"/>
      <c r="I992" s="81"/>
      <c r="J992" s="253"/>
      <c r="K992" s="3"/>
    </row>
    <row r="993" spans="2:11" x14ac:dyDescent="0.2">
      <c r="B993" s="3"/>
      <c r="C993" s="310"/>
      <c r="D993" s="323"/>
      <c r="E993" s="260"/>
      <c r="F993" s="261"/>
      <c r="G993" s="80"/>
      <c r="H993" s="299"/>
      <c r="I993" s="81"/>
      <c r="J993" s="253"/>
      <c r="K993" s="3"/>
    </row>
    <row r="994" spans="2:11" x14ac:dyDescent="0.2">
      <c r="B994" s="3"/>
      <c r="C994" s="310"/>
      <c r="D994" s="323"/>
      <c r="E994" s="260"/>
      <c r="F994" s="261"/>
      <c r="G994" s="80"/>
      <c r="H994" s="299"/>
      <c r="I994" s="81"/>
      <c r="J994" s="253"/>
      <c r="K994" s="3"/>
    </row>
    <row r="995" spans="2:11" x14ac:dyDescent="0.2">
      <c r="B995" s="3"/>
      <c r="C995" s="310"/>
      <c r="D995" s="323"/>
      <c r="E995" s="260"/>
      <c r="F995" s="261"/>
      <c r="G995" s="80"/>
      <c r="H995" s="299"/>
      <c r="I995" s="81"/>
      <c r="J995" s="253"/>
      <c r="K995" s="3"/>
    </row>
    <row r="996" spans="2:11" x14ac:dyDescent="0.2">
      <c r="B996" s="3"/>
      <c r="C996" s="310"/>
      <c r="D996" s="323"/>
      <c r="E996" s="260"/>
      <c r="F996" s="261"/>
      <c r="G996" s="80"/>
      <c r="H996" s="299"/>
      <c r="I996" s="81"/>
      <c r="J996" s="253"/>
      <c r="K996" s="3"/>
    </row>
    <row r="997" spans="2:11" x14ac:dyDescent="0.2">
      <c r="B997" s="3"/>
      <c r="C997" s="310"/>
      <c r="D997" s="323"/>
      <c r="E997" s="260"/>
      <c r="F997" s="261"/>
      <c r="G997" s="80"/>
      <c r="H997" s="299"/>
      <c r="I997" s="81"/>
      <c r="J997" s="253"/>
      <c r="K997" s="3"/>
    </row>
    <row r="998" spans="2:11" x14ac:dyDescent="0.2">
      <c r="B998" s="3"/>
      <c r="C998" s="310"/>
      <c r="D998" s="323"/>
      <c r="E998" s="260"/>
      <c r="F998" s="261"/>
      <c r="G998" s="80"/>
      <c r="H998" s="299"/>
      <c r="I998" s="81"/>
      <c r="J998" s="253"/>
      <c r="K998" s="3"/>
    </row>
    <row r="999" spans="2:11" x14ac:dyDescent="0.2">
      <c r="B999" s="3"/>
      <c r="C999" s="310"/>
      <c r="D999" s="323"/>
      <c r="E999" s="260"/>
      <c r="F999" s="261"/>
      <c r="G999" s="80"/>
      <c r="H999" s="299"/>
      <c r="I999" s="81"/>
      <c r="J999" s="253"/>
      <c r="K999" s="3"/>
    </row>
    <row r="1000" spans="2:11" x14ac:dyDescent="0.2">
      <c r="B1000" s="3"/>
      <c r="C1000" s="310"/>
      <c r="D1000" s="323"/>
      <c r="E1000" s="260"/>
      <c r="F1000" s="261"/>
      <c r="G1000" s="80"/>
      <c r="H1000" s="299"/>
      <c r="I1000" s="81"/>
      <c r="J1000" s="253"/>
      <c r="K1000" s="3"/>
    </row>
    <row r="1001" spans="2:11" x14ac:dyDescent="0.2">
      <c r="B1001" s="3"/>
      <c r="C1001" s="310"/>
      <c r="D1001" s="323"/>
      <c r="E1001" s="260"/>
      <c r="F1001" s="261"/>
      <c r="G1001" s="80"/>
      <c r="H1001" s="299"/>
      <c r="I1001" s="81"/>
      <c r="J1001" s="253"/>
      <c r="K1001" s="3"/>
    </row>
    <row r="1002" spans="2:11" x14ac:dyDescent="0.2">
      <c r="B1002" s="3"/>
      <c r="C1002" s="310"/>
      <c r="D1002" s="323"/>
      <c r="E1002" s="260"/>
      <c r="F1002" s="261"/>
      <c r="G1002" s="80"/>
      <c r="H1002" s="299"/>
      <c r="I1002" s="81"/>
      <c r="J1002" s="253"/>
      <c r="K1002" s="3"/>
    </row>
    <row r="1003" spans="2:11" x14ac:dyDescent="0.2">
      <c r="B1003" s="3"/>
      <c r="C1003" s="310"/>
      <c r="D1003" s="323"/>
      <c r="E1003" s="260"/>
      <c r="F1003" s="261"/>
      <c r="G1003" s="80"/>
      <c r="H1003" s="299"/>
      <c r="I1003" s="81"/>
      <c r="J1003" s="253"/>
      <c r="K1003" s="3"/>
    </row>
    <row r="1004" spans="2:11" x14ac:dyDescent="0.2">
      <c r="B1004" s="3"/>
      <c r="C1004" s="310"/>
      <c r="D1004" s="323"/>
      <c r="E1004" s="260"/>
      <c r="F1004" s="261"/>
      <c r="G1004" s="80"/>
      <c r="H1004" s="299"/>
      <c r="I1004" s="81"/>
      <c r="J1004" s="253"/>
      <c r="K1004" s="3"/>
    </row>
    <row r="1005" spans="2:11" x14ac:dyDescent="0.2">
      <c r="B1005" s="3"/>
      <c r="C1005" s="310"/>
      <c r="D1005" s="323"/>
      <c r="E1005" s="260"/>
      <c r="F1005" s="261"/>
      <c r="G1005" s="80"/>
      <c r="H1005" s="299"/>
      <c r="I1005" s="81"/>
      <c r="J1005" s="253"/>
      <c r="K1005" s="3"/>
    </row>
    <row r="1006" spans="2:11" x14ac:dyDescent="0.2">
      <c r="B1006" s="3"/>
      <c r="C1006" s="310"/>
      <c r="D1006" s="323"/>
      <c r="E1006" s="260"/>
      <c r="F1006" s="261"/>
      <c r="G1006" s="80"/>
      <c r="H1006" s="299"/>
      <c r="I1006" s="81"/>
      <c r="J1006" s="253"/>
      <c r="K1006" s="3"/>
    </row>
    <row r="1007" spans="2:11" x14ac:dyDescent="0.2">
      <c r="B1007" s="3"/>
      <c r="C1007" s="310"/>
      <c r="D1007" s="323"/>
      <c r="E1007" s="260"/>
      <c r="F1007" s="261"/>
      <c r="G1007" s="80"/>
      <c r="H1007" s="299"/>
      <c r="I1007" s="81"/>
      <c r="J1007" s="253"/>
      <c r="K1007" s="3"/>
    </row>
    <row r="1008" spans="2:11" x14ac:dyDescent="0.2">
      <c r="B1008" s="3"/>
      <c r="C1008" s="310"/>
      <c r="D1008" s="323"/>
      <c r="E1008" s="260"/>
      <c r="F1008" s="261"/>
      <c r="G1008" s="80"/>
      <c r="H1008" s="299"/>
      <c r="I1008" s="81"/>
      <c r="J1008" s="253"/>
      <c r="K1008" s="3"/>
    </row>
    <row r="1009" spans="2:11" x14ac:dyDescent="0.2">
      <c r="B1009" s="3"/>
      <c r="C1009" s="310"/>
      <c r="D1009" s="323"/>
      <c r="E1009" s="260"/>
      <c r="F1009" s="261"/>
      <c r="G1009" s="80"/>
      <c r="H1009" s="299"/>
      <c r="I1009" s="81"/>
      <c r="J1009" s="253"/>
      <c r="K1009" s="3"/>
    </row>
    <row r="1010" spans="2:11" x14ac:dyDescent="0.2">
      <c r="B1010" s="3"/>
      <c r="C1010" s="310"/>
      <c r="D1010" s="323"/>
      <c r="E1010" s="260"/>
      <c r="F1010" s="261"/>
      <c r="G1010" s="80"/>
      <c r="H1010" s="299"/>
      <c r="I1010" s="81"/>
      <c r="J1010" s="253"/>
      <c r="K1010" s="3"/>
    </row>
    <row r="1011" spans="2:11" x14ac:dyDescent="0.2">
      <c r="B1011" s="3"/>
      <c r="C1011" s="310"/>
      <c r="D1011" s="323"/>
      <c r="E1011" s="260"/>
      <c r="F1011" s="261"/>
      <c r="G1011" s="80"/>
      <c r="H1011" s="299"/>
      <c r="I1011" s="81"/>
      <c r="J1011" s="253"/>
      <c r="K1011" s="3"/>
    </row>
    <row r="1012" spans="2:11" x14ac:dyDescent="0.2">
      <c r="B1012" s="3"/>
      <c r="C1012" s="310"/>
      <c r="D1012" s="323"/>
      <c r="E1012" s="260"/>
      <c r="F1012" s="261"/>
      <c r="G1012" s="80"/>
      <c r="H1012" s="299"/>
      <c r="I1012" s="81"/>
      <c r="J1012" s="253"/>
      <c r="K1012" s="3"/>
    </row>
    <row r="1013" spans="2:11" x14ac:dyDescent="0.2">
      <c r="B1013" s="3"/>
      <c r="C1013" s="310"/>
      <c r="D1013" s="323"/>
      <c r="E1013" s="260"/>
      <c r="F1013" s="261"/>
      <c r="G1013" s="80"/>
      <c r="H1013" s="299"/>
      <c r="I1013" s="81"/>
      <c r="J1013" s="253"/>
      <c r="K1013" s="3"/>
    </row>
    <row r="1014" spans="2:11" x14ac:dyDescent="0.2">
      <c r="B1014" s="3"/>
      <c r="C1014" s="310"/>
      <c r="D1014" s="323"/>
      <c r="E1014" s="260"/>
      <c r="F1014" s="261"/>
      <c r="G1014" s="80"/>
      <c r="H1014" s="299"/>
      <c r="I1014" s="81"/>
      <c r="J1014" s="253"/>
      <c r="K1014" s="3"/>
    </row>
    <row r="1015" spans="2:11" x14ac:dyDescent="0.2">
      <c r="B1015" s="3"/>
      <c r="C1015" s="310"/>
      <c r="D1015" s="323"/>
      <c r="E1015" s="260"/>
      <c r="F1015" s="261"/>
      <c r="G1015" s="80"/>
      <c r="H1015" s="299"/>
      <c r="I1015" s="81"/>
      <c r="J1015" s="253"/>
      <c r="K1015" s="3"/>
    </row>
    <row r="1016" spans="2:11" x14ac:dyDescent="0.2">
      <c r="B1016" s="3"/>
      <c r="C1016" s="310"/>
      <c r="D1016" s="323"/>
      <c r="E1016" s="260"/>
      <c r="F1016" s="261"/>
      <c r="G1016" s="80"/>
      <c r="H1016" s="299"/>
      <c r="I1016" s="81"/>
      <c r="J1016" s="253"/>
      <c r="K1016" s="3"/>
    </row>
    <row r="1017" spans="2:11" x14ac:dyDescent="0.2">
      <c r="B1017" s="3"/>
      <c r="C1017" s="310"/>
      <c r="D1017" s="323"/>
      <c r="E1017" s="260"/>
      <c r="F1017" s="261"/>
      <c r="G1017" s="80"/>
      <c r="H1017" s="299"/>
      <c r="I1017" s="81"/>
      <c r="J1017" s="253"/>
      <c r="K1017" s="3"/>
    </row>
    <row r="1018" spans="2:11" x14ac:dyDescent="0.2">
      <c r="B1018" s="3"/>
      <c r="C1018" s="310"/>
      <c r="D1018" s="323"/>
      <c r="E1018" s="260"/>
      <c r="F1018" s="261"/>
      <c r="G1018" s="80"/>
      <c r="H1018" s="299"/>
      <c r="I1018" s="81"/>
      <c r="J1018" s="253"/>
      <c r="K1018" s="3"/>
    </row>
    <row r="1019" spans="2:11" x14ac:dyDescent="0.2">
      <c r="B1019" s="3"/>
      <c r="C1019" s="310"/>
      <c r="D1019" s="323"/>
      <c r="E1019" s="260"/>
      <c r="F1019" s="261"/>
      <c r="G1019" s="80"/>
      <c r="H1019" s="299"/>
      <c r="I1019" s="81"/>
      <c r="J1019" s="253"/>
      <c r="K1019" s="3"/>
    </row>
    <row r="1020" spans="2:11" x14ac:dyDescent="0.2">
      <c r="B1020" s="3"/>
      <c r="C1020" s="310"/>
      <c r="D1020" s="323"/>
      <c r="E1020" s="260"/>
      <c r="F1020" s="261"/>
      <c r="G1020" s="80"/>
      <c r="H1020" s="299"/>
      <c r="I1020" s="81"/>
      <c r="J1020" s="253"/>
      <c r="K1020" s="3"/>
    </row>
    <row r="1021" spans="2:11" x14ac:dyDescent="0.2">
      <c r="B1021" s="3"/>
      <c r="C1021" s="310"/>
      <c r="D1021" s="323"/>
      <c r="E1021" s="260"/>
      <c r="F1021" s="261"/>
      <c r="G1021" s="80"/>
      <c r="H1021" s="299"/>
      <c r="I1021" s="81"/>
      <c r="J1021" s="253"/>
      <c r="K1021" s="3"/>
    </row>
    <row r="1022" spans="2:11" x14ac:dyDescent="0.2">
      <c r="B1022" s="3"/>
      <c r="C1022" s="310"/>
      <c r="D1022" s="323"/>
      <c r="E1022" s="260"/>
      <c r="F1022" s="261"/>
      <c r="G1022" s="80"/>
      <c r="H1022" s="299"/>
      <c r="I1022" s="81"/>
      <c r="J1022" s="253"/>
      <c r="K1022" s="3"/>
    </row>
    <row r="1023" spans="2:11" x14ac:dyDescent="0.2">
      <c r="B1023" s="3"/>
      <c r="C1023" s="310"/>
      <c r="D1023" s="323"/>
      <c r="E1023" s="260"/>
      <c r="F1023" s="261"/>
      <c r="G1023" s="80"/>
      <c r="H1023" s="299"/>
      <c r="I1023" s="81"/>
      <c r="J1023" s="253"/>
      <c r="K1023" s="3"/>
    </row>
    <row r="1024" spans="2:11" x14ac:dyDescent="0.2">
      <c r="B1024" s="3"/>
      <c r="C1024" s="310"/>
      <c r="D1024" s="323"/>
      <c r="E1024" s="260"/>
      <c r="F1024" s="261"/>
      <c r="G1024" s="80"/>
      <c r="H1024" s="299"/>
      <c r="I1024" s="81"/>
      <c r="J1024" s="253"/>
      <c r="K1024" s="3"/>
    </row>
    <row r="1025" spans="2:11" x14ac:dyDescent="0.2">
      <c r="B1025" s="3"/>
      <c r="C1025" s="310"/>
      <c r="D1025" s="323"/>
      <c r="E1025" s="260"/>
      <c r="F1025" s="261"/>
      <c r="G1025" s="80"/>
      <c r="H1025" s="299"/>
      <c r="I1025" s="81"/>
      <c r="J1025" s="253"/>
      <c r="K1025" s="3"/>
    </row>
    <row r="1026" spans="2:11" x14ac:dyDescent="0.2">
      <c r="B1026" s="3"/>
      <c r="C1026" s="310"/>
      <c r="D1026" s="323"/>
      <c r="E1026" s="260"/>
      <c r="F1026" s="261"/>
      <c r="G1026" s="80"/>
      <c r="H1026" s="299"/>
      <c r="I1026" s="81"/>
      <c r="J1026" s="253"/>
      <c r="K1026" s="3"/>
    </row>
    <row r="1027" spans="2:11" x14ac:dyDescent="0.2">
      <c r="B1027" s="3"/>
      <c r="C1027" s="310"/>
      <c r="D1027" s="323"/>
      <c r="E1027" s="260"/>
      <c r="F1027" s="261"/>
      <c r="G1027" s="80"/>
      <c r="H1027" s="299"/>
      <c r="I1027" s="81"/>
      <c r="J1027" s="253"/>
      <c r="K1027" s="3"/>
    </row>
    <row r="1028" spans="2:11" x14ac:dyDescent="0.2">
      <c r="B1028" s="3"/>
      <c r="C1028" s="310"/>
      <c r="D1028" s="323"/>
      <c r="E1028" s="260"/>
      <c r="F1028" s="261"/>
      <c r="G1028" s="80"/>
      <c r="H1028" s="299"/>
      <c r="I1028" s="81"/>
      <c r="J1028" s="253"/>
      <c r="K1028" s="3"/>
    </row>
    <row r="1029" spans="2:11" x14ac:dyDescent="0.2">
      <c r="B1029" s="3"/>
      <c r="C1029" s="310"/>
      <c r="D1029" s="323"/>
      <c r="E1029" s="260"/>
      <c r="F1029" s="261"/>
      <c r="G1029" s="80"/>
      <c r="H1029" s="299"/>
      <c r="I1029" s="81"/>
      <c r="J1029" s="253"/>
      <c r="K1029" s="3"/>
    </row>
    <row r="1030" spans="2:11" x14ac:dyDescent="0.2">
      <c r="B1030" s="3"/>
      <c r="C1030" s="310"/>
      <c r="D1030" s="323"/>
      <c r="E1030" s="260"/>
      <c r="F1030" s="261"/>
      <c r="G1030" s="80"/>
      <c r="H1030" s="299"/>
      <c r="I1030" s="81"/>
      <c r="J1030" s="253"/>
      <c r="K1030" s="3"/>
    </row>
    <row r="1031" spans="2:11" x14ac:dyDescent="0.2">
      <c r="B1031" s="3"/>
      <c r="C1031" s="310"/>
      <c r="D1031" s="323"/>
      <c r="E1031" s="260"/>
      <c r="F1031" s="261"/>
      <c r="G1031" s="80"/>
      <c r="H1031" s="299"/>
      <c r="I1031" s="81"/>
      <c r="J1031" s="253"/>
      <c r="K1031" s="3"/>
    </row>
    <row r="1032" spans="2:11" x14ac:dyDescent="0.2">
      <c r="B1032" s="3"/>
      <c r="C1032" s="310"/>
      <c r="D1032" s="323"/>
      <c r="E1032" s="260"/>
      <c r="F1032" s="261"/>
      <c r="G1032" s="80"/>
      <c r="H1032" s="299"/>
      <c r="I1032" s="81"/>
      <c r="J1032" s="253"/>
      <c r="K1032" s="3"/>
    </row>
    <row r="1033" spans="2:11" x14ac:dyDescent="0.2">
      <c r="B1033" s="3"/>
      <c r="C1033" s="310"/>
      <c r="D1033" s="323"/>
      <c r="E1033" s="260"/>
      <c r="F1033" s="261"/>
      <c r="G1033" s="80"/>
      <c r="H1033" s="299"/>
      <c r="I1033" s="81"/>
      <c r="J1033" s="253"/>
      <c r="K1033" s="3"/>
    </row>
    <row r="1034" spans="2:11" x14ac:dyDescent="0.2">
      <c r="B1034" s="3"/>
      <c r="C1034" s="310"/>
      <c r="D1034" s="323"/>
      <c r="E1034" s="260"/>
      <c r="F1034" s="261"/>
      <c r="G1034" s="80"/>
      <c r="H1034" s="299"/>
      <c r="I1034" s="81"/>
      <c r="J1034" s="253"/>
      <c r="K1034" s="3"/>
    </row>
    <row r="1035" spans="2:11" x14ac:dyDescent="0.2">
      <c r="B1035" s="3"/>
      <c r="C1035" s="310"/>
      <c r="D1035" s="323"/>
      <c r="E1035" s="260"/>
      <c r="F1035" s="261"/>
      <c r="G1035" s="80"/>
      <c r="H1035" s="299"/>
      <c r="I1035" s="81"/>
      <c r="J1035" s="253"/>
      <c r="K1035" s="3"/>
    </row>
    <row r="1036" spans="2:11" x14ac:dyDescent="0.2">
      <c r="B1036" s="3"/>
      <c r="C1036" s="310"/>
      <c r="D1036" s="323"/>
      <c r="E1036" s="260"/>
      <c r="F1036" s="261"/>
      <c r="G1036" s="80"/>
      <c r="H1036" s="299"/>
      <c r="I1036" s="81"/>
      <c r="J1036" s="253"/>
      <c r="K1036" s="3"/>
    </row>
    <row r="1037" spans="2:11" x14ac:dyDescent="0.2">
      <c r="B1037" s="3"/>
      <c r="C1037" s="310"/>
      <c r="D1037" s="323"/>
      <c r="E1037" s="260"/>
      <c r="F1037" s="261"/>
      <c r="G1037" s="80"/>
      <c r="H1037" s="299"/>
      <c r="I1037" s="81"/>
      <c r="J1037" s="253"/>
      <c r="K1037" s="3"/>
    </row>
    <row r="1038" spans="2:11" x14ac:dyDescent="0.2">
      <c r="B1038" s="3"/>
      <c r="C1038" s="310"/>
      <c r="D1038" s="323"/>
      <c r="E1038" s="260"/>
      <c r="F1038" s="261"/>
      <c r="G1038" s="80"/>
      <c r="H1038" s="299"/>
      <c r="I1038" s="81"/>
      <c r="J1038" s="253"/>
      <c r="K1038" s="3"/>
    </row>
    <row r="1039" spans="2:11" x14ac:dyDescent="0.2">
      <c r="B1039" s="3"/>
      <c r="C1039" s="310"/>
      <c r="D1039" s="323"/>
      <c r="E1039" s="260"/>
      <c r="F1039" s="261"/>
      <c r="G1039" s="80"/>
      <c r="H1039" s="299"/>
      <c r="I1039" s="81"/>
      <c r="J1039" s="253"/>
      <c r="K1039" s="3"/>
    </row>
    <row r="1040" spans="2:11" x14ac:dyDescent="0.2">
      <c r="B1040" s="3"/>
      <c r="C1040" s="310"/>
      <c r="D1040" s="323"/>
      <c r="E1040" s="260"/>
      <c r="F1040" s="261"/>
      <c r="G1040" s="80"/>
      <c r="H1040" s="299"/>
      <c r="I1040" s="81"/>
      <c r="J1040" s="253"/>
      <c r="K1040" s="3"/>
    </row>
    <row r="1041" spans="2:11" x14ac:dyDescent="0.2">
      <c r="B1041" s="3"/>
      <c r="C1041" s="310"/>
      <c r="D1041" s="323"/>
      <c r="E1041" s="260"/>
      <c r="F1041" s="261"/>
      <c r="G1041" s="80"/>
      <c r="H1041" s="299"/>
      <c r="I1041" s="81"/>
      <c r="J1041" s="253"/>
      <c r="K1041" s="3"/>
    </row>
    <row r="1042" spans="2:11" x14ac:dyDescent="0.2">
      <c r="B1042" s="3"/>
      <c r="C1042" s="310"/>
      <c r="D1042" s="323"/>
      <c r="E1042" s="260"/>
      <c r="F1042" s="261"/>
      <c r="G1042" s="80"/>
      <c r="H1042" s="299"/>
      <c r="I1042" s="81"/>
      <c r="J1042" s="253"/>
      <c r="K1042" s="3"/>
    </row>
    <row r="1043" spans="2:11" x14ac:dyDescent="0.2">
      <c r="B1043" s="3"/>
      <c r="C1043" s="310"/>
      <c r="D1043" s="323"/>
      <c r="E1043" s="260"/>
      <c r="F1043" s="261"/>
      <c r="G1043" s="80"/>
      <c r="H1043" s="299"/>
      <c r="I1043" s="81"/>
      <c r="J1043" s="253"/>
      <c r="K1043" s="3"/>
    </row>
    <row r="1044" spans="2:11" x14ac:dyDescent="0.2">
      <c r="B1044" s="3"/>
      <c r="C1044" s="310"/>
      <c r="D1044" s="323"/>
      <c r="E1044" s="260"/>
      <c r="F1044" s="261"/>
      <c r="G1044" s="80"/>
      <c r="H1044" s="299"/>
      <c r="I1044" s="81"/>
      <c r="J1044" s="253"/>
      <c r="K1044" s="3"/>
    </row>
    <row r="1045" spans="2:11" x14ac:dyDescent="0.2">
      <c r="B1045" s="3"/>
      <c r="C1045" s="310"/>
      <c r="D1045" s="323"/>
      <c r="E1045" s="260"/>
      <c r="F1045" s="261"/>
      <c r="G1045" s="80"/>
      <c r="H1045" s="299"/>
      <c r="I1045" s="81"/>
      <c r="J1045" s="253"/>
      <c r="K1045" s="3"/>
    </row>
    <row r="1046" spans="2:11" x14ac:dyDescent="0.2">
      <c r="B1046" s="3"/>
      <c r="C1046" s="310"/>
      <c r="D1046" s="323"/>
      <c r="E1046" s="260"/>
      <c r="F1046" s="261"/>
      <c r="G1046" s="80"/>
      <c r="H1046" s="299"/>
      <c r="I1046" s="81"/>
      <c r="J1046" s="253"/>
      <c r="K1046" s="3"/>
    </row>
    <row r="1047" spans="2:11" x14ac:dyDescent="0.2">
      <c r="B1047" s="3"/>
      <c r="C1047" s="310"/>
      <c r="D1047" s="323"/>
      <c r="E1047" s="260"/>
      <c r="F1047" s="261"/>
      <c r="G1047" s="80"/>
      <c r="H1047" s="299"/>
      <c r="I1047" s="81"/>
      <c r="J1047" s="253"/>
      <c r="K1047" s="3"/>
    </row>
    <row r="1048" spans="2:11" x14ac:dyDescent="0.2">
      <c r="B1048" s="3"/>
      <c r="C1048" s="310"/>
      <c r="D1048" s="323"/>
      <c r="E1048" s="260"/>
      <c r="F1048" s="261"/>
      <c r="G1048" s="80"/>
      <c r="H1048" s="299"/>
      <c r="I1048" s="81"/>
      <c r="J1048" s="253"/>
      <c r="K1048" s="3"/>
    </row>
    <row r="1049" spans="2:11" x14ac:dyDescent="0.2">
      <c r="B1049" s="3"/>
      <c r="C1049" s="310"/>
      <c r="D1049" s="323"/>
      <c r="E1049" s="260"/>
      <c r="F1049" s="261"/>
      <c r="G1049" s="80"/>
      <c r="H1049" s="299"/>
      <c r="I1049" s="81"/>
      <c r="J1049" s="253"/>
      <c r="K1049" s="3"/>
    </row>
    <row r="1050" spans="2:11" x14ac:dyDescent="0.2">
      <c r="B1050" s="3"/>
      <c r="C1050" s="310"/>
      <c r="D1050" s="323"/>
      <c r="E1050" s="260"/>
      <c r="F1050" s="261"/>
      <c r="G1050" s="80"/>
      <c r="H1050" s="299"/>
      <c r="I1050" s="81"/>
      <c r="J1050" s="253"/>
      <c r="K1050" s="3"/>
    </row>
    <row r="1051" spans="2:11" x14ac:dyDescent="0.2">
      <c r="B1051" s="3"/>
      <c r="C1051" s="310"/>
      <c r="D1051" s="323"/>
      <c r="E1051" s="260"/>
      <c r="F1051" s="261"/>
      <c r="G1051" s="80"/>
      <c r="H1051" s="299"/>
      <c r="I1051" s="81"/>
      <c r="J1051" s="253"/>
      <c r="K1051" s="3"/>
    </row>
    <row r="1052" spans="2:11" x14ac:dyDescent="0.2">
      <c r="B1052" s="3"/>
      <c r="C1052" s="310"/>
      <c r="D1052" s="323"/>
      <c r="E1052" s="260"/>
      <c r="F1052" s="261"/>
      <c r="G1052" s="80"/>
      <c r="H1052" s="299"/>
      <c r="I1052" s="81"/>
      <c r="J1052" s="253"/>
      <c r="K1052" s="3"/>
    </row>
    <row r="1053" spans="2:11" x14ac:dyDescent="0.2">
      <c r="B1053" s="3"/>
      <c r="C1053" s="310"/>
      <c r="D1053" s="323"/>
      <c r="E1053" s="260"/>
      <c r="F1053" s="261"/>
      <c r="G1053" s="80"/>
      <c r="H1053" s="299"/>
      <c r="I1053" s="81"/>
      <c r="J1053" s="253"/>
      <c r="K1053" s="3"/>
    </row>
    <row r="1054" spans="2:11" x14ac:dyDescent="0.2">
      <c r="B1054" s="3"/>
      <c r="C1054" s="310"/>
      <c r="D1054" s="323"/>
      <c r="E1054" s="260"/>
      <c r="F1054" s="261"/>
      <c r="G1054" s="80"/>
      <c r="H1054" s="299"/>
      <c r="I1054" s="81"/>
      <c r="J1054" s="253"/>
      <c r="K1054" s="3"/>
    </row>
    <row r="1055" spans="2:11" x14ac:dyDescent="0.2">
      <c r="B1055" s="3"/>
      <c r="C1055" s="310"/>
      <c r="D1055" s="323"/>
      <c r="E1055" s="260"/>
      <c r="F1055" s="261"/>
      <c r="G1055" s="80"/>
      <c r="H1055" s="299"/>
      <c r="I1055" s="81"/>
      <c r="J1055" s="253"/>
      <c r="K1055" s="3"/>
    </row>
    <row r="1056" spans="2:11" x14ac:dyDescent="0.2">
      <c r="B1056" s="3"/>
      <c r="C1056" s="310"/>
      <c r="D1056" s="323"/>
      <c r="E1056" s="260"/>
      <c r="F1056" s="261"/>
      <c r="G1056" s="80"/>
      <c r="H1056" s="299"/>
      <c r="I1056" s="81"/>
      <c r="J1056" s="253"/>
      <c r="K1056" s="3"/>
    </row>
    <row r="1057" spans="2:11" x14ac:dyDescent="0.2">
      <c r="B1057" s="3"/>
      <c r="C1057" s="310"/>
      <c r="D1057" s="323"/>
      <c r="E1057" s="260"/>
      <c r="F1057" s="261"/>
      <c r="G1057" s="80"/>
      <c r="H1057" s="299"/>
      <c r="I1057" s="81"/>
      <c r="J1057" s="253"/>
      <c r="K1057" s="3"/>
    </row>
    <row r="1058" spans="2:11" x14ac:dyDescent="0.2">
      <c r="B1058" s="3"/>
      <c r="C1058" s="310"/>
      <c r="D1058" s="323"/>
      <c r="E1058" s="260"/>
      <c r="F1058" s="261"/>
      <c r="G1058" s="80"/>
      <c r="H1058" s="299"/>
      <c r="I1058" s="81"/>
      <c r="J1058" s="253"/>
      <c r="K1058" s="3"/>
    </row>
    <row r="1059" spans="2:11" x14ac:dyDescent="0.2">
      <c r="B1059" s="3"/>
      <c r="C1059" s="310"/>
      <c r="D1059" s="323"/>
      <c r="E1059" s="260"/>
      <c r="F1059" s="261"/>
      <c r="G1059" s="80"/>
      <c r="H1059" s="299"/>
      <c r="I1059" s="81"/>
      <c r="J1059" s="253"/>
      <c r="K1059" s="3"/>
    </row>
    <row r="1060" spans="2:11" x14ac:dyDescent="0.2">
      <c r="B1060" s="3"/>
      <c r="C1060" s="310"/>
      <c r="D1060" s="323"/>
      <c r="E1060" s="260"/>
      <c r="F1060" s="261"/>
      <c r="G1060" s="80"/>
      <c r="H1060" s="299"/>
      <c r="I1060" s="81"/>
      <c r="J1060" s="253"/>
      <c r="K1060" s="3"/>
    </row>
    <row r="1061" spans="2:11" x14ac:dyDescent="0.2">
      <c r="B1061" s="3"/>
      <c r="C1061" s="310"/>
      <c r="D1061" s="323"/>
      <c r="E1061" s="260"/>
      <c r="F1061" s="261"/>
      <c r="G1061" s="80"/>
      <c r="H1061" s="299"/>
      <c r="I1061" s="81"/>
      <c r="J1061" s="253"/>
      <c r="K1061" s="3"/>
    </row>
    <row r="1062" spans="2:11" x14ac:dyDescent="0.2">
      <c r="B1062" s="3"/>
      <c r="C1062" s="310"/>
      <c r="D1062" s="323"/>
      <c r="E1062" s="260"/>
      <c r="F1062" s="261"/>
      <c r="G1062" s="80"/>
      <c r="H1062" s="299"/>
      <c r="I1062" s="81"/>
      <c r="J1062" s="253"/>
      <c r="K1062" s="3"/>
    </row>
    <row r="1063" spans="2:11" x14ac:dyDescent="0.2">
      <c r="B1063" s="3"/>
      <c r="C1063" s="310"/>
      <c r="D1063" s="323"/>
      <c r="E1063" s="260"/>
      <c r="F1063" s="261"/>
      <c r="G1063" s="80"/>
      <c r="H1063" s="299"/>
      <c r="I1063" s="81"/>
      <c r="J1063" s="253"/>
      <c r="K1063" s="3"/>
    </row>
    <row r="1064" spans="2:11" x14ac:dyDescent="0.2">
      <c r="B1064" s="3"/>
      <c r="C1064" s="310"/>
      <c r="D1064" s="323"/>
      <c r="E1064" s="260"/>
      <c r="F1064" s="261"/>
      <c r="G1064" s="80"/>
      <c r="H1064" s="299"/>
      <c r="I1064" s="81"/>
      <c r="J1064" s="253"/>
      <c r="K1064" s="3"/>
    </row>
    <row r="1065" spans="2:11" x14ac:dyDescent="0.2">
      <c r="B1065" s="3"/>
      <c r="C1065" s="310"/>
      <c r="D1065" s="323"/>
      <c r="E1065" s="260"/>
      <c r="F1065" s="261"/>
      <c r="G1065" s="80"/>
      <c r="H1065" s="299"/>
      <c r="I1065" s="81"/>
      <c r="J1065" s="253"/>
      <c r="K1065" s="3"/>
    </row>
    <row r="1066" spans="2:11" x14ac:dyDescent="0.2">
      <c r="B1066" s="3"/>
      <c r="C1066" s="310"/>
      <c r="D1066" s="323"/>
      <c r="E1066" s="260"/>
      <c r="F1066" s="261"/>
      <c r="G1066" s="80"/>
      <c r="H1066" s="299"/>
      <c r="I1066" s="81"/>
      <c r="J1066" s="253"/>
      <c r="K1066" s="3"/>
    </row>
    <row r="1067" spans="2:11" x14ac:dyDescent="0.2">
      <c r="B1067" s="3"/>
      <c r="C1067" s="310"/>
      <c r="D1067" s="323"/>
      <c r="E1067" s="260"/>
      <c r="F1067" s="261"/>
      <c r="G1067" s="80"/>
      <c r="H1067" s="299"/>
      <c r="I1067" s="81"/>
      <c r="J1067" s="253"/>
      <c r="K1067" s="3"/>
    </row>
    <row r="1068" spans="2:11" x14ac:dyDescent="0.2">
      <c r="B1068" s="3"/>
      <c r="C1068" s="310"/>
      <c r="D1068" s="323"/>
      <c r="E1068" s="260"/>
      <c r="F1068" s="261"/>
      <c r="G1068" s="80"/>
      <c r="H1068" s="299"/>
      <c r="I1068" s="81"/>
      <c r="J1068" s="253"/>
      <c r="K1068" s="3"/>
    </row>
    <row r="1069" spans="2:11" x14ac:dyDescent="0.2">
      <c r="B1069" s="3"/>
      <c r="C1069" s="310"/>
      <c r="D1069" s="323"/>
      <c r="E1069" s="260"/>
      <c r="F1069" s="261"/>
      <c r="G1069" s="80"/>
      <c r="H1069" s="299"/>
      <c r="I1069" s="81"/>
      <c r="J1069" s="253"/>
      <c r="K1069" s="3"/>
    </row>
    <row r="1070" spans="2:11" x14ac:dyDescent="0.2">
      <c r="B1070" s="3"/>
      <c r="C1070" s="310"/>
      <c r="D1070" s="323"/>
      <c r="E1070" s="260"/>
      <c r="F1070" s="261"/>
      <c r="G1070" s="80"/>
      <c r="H1070" s="299"/>
      <c r="I1070" s="81"/>
      <c r="J1070" s="253"/>
      <c r="K1070" s="3"/>
    </row>
    <row r="1071" spans="2:11" x14ac:dyDescent="0.2">
      <c r="B1071" s="3"/>
      <c r="C1071" s="310"/>
      <c r="D1071" s="323"/>
      <c r="E1071" s="260"/>
      <c r="F1071" s="261"/>
      <c r="G1071" s="80"/>
      <c r="H1071" s="299"/>
      <c r="I1071" s="81"/>
      <c r="J1071" s="253"/>
      <c r="K1071" s="3"/>
    </row>
    <row r="1072" spans="2:11" x14ac:dyDescent="0.2">
      <c r="B1072" s="3"/>
      <c r="C1072" s="310"/>
      <c r="D1072" s="323"/>
      <c r="E1072" s="260"/>
      <c r="F1072" s="261"/>
      <c r="G1072" s="80"/>
      <c r="H1072" s="299"/>
      <c r="I1072" s="81"/>
      <c r="J1072" s="253"/>
      <c r="K1072" s="3"/>
    </row>
    <row r="1073" spans="2:11" x14ac:dyDescent="0.2">
      <c r="B1073" s="3"/>
      <c r="C1073" s="310"/>
      <c r="D1073" s="323"/>
      <c r="E1073" s="260"/>
      <c r="F1073" s="261"/>
      <c r="G1073" s="80"/>
      <c r="H1073" s="299"/>
      <c r="I1073" s="81"/>
      <c r="J1073" s="253"/>
      <c r="K1073" s="3"/>
    </row>
    <row r="1074" spans="2:11" x14ac:dyDescent="0.2">
      <c r="B1074" s="3"/>
      <c r="C1074" s="310"/>
      <c r="D1074" s="323"/>
      <c r="E1074" s="260"/>
      <c r="F1074" s="261"/>
      <c r="G1074" s="80"/>
      <c r="H1074" s="299"/>
      <c r="I1074" s="81"/>
      <c r="J1074" s="253"/>
      <c r="K1074" s="3"/>
    </row>
    <row r="1075" spans="2:11" x14ac:dyDescent="0.2">
      <c r="B1075" s="3"/>
      <c r="C1075" s="310"/>
      <c r="D1075" s="323"/>
      <c r="E1075" s="260"/>
      <c r="F1075" s="261"/>
      <c r="G1075" s="80"/>
      <c r="H1075" s="299"/>
      <c r="I1075" s="81"/>
      <c r="J1075" s="253"/>
      <c r="K1075" s="3"/>
    </row>
    <row r="1076" spans="2:11" x14ac:dyDescent="0.2">
      <c r="B1076" s="3"/>
      <c r="C1076" s="310"/>
      <c r="D1076" s="323"/>
      <c r="E1076" s="260"/>
      <c r="F1076" s="261"/>
      <c r="G1076" s="80"/>
      <c r="H1076" s="299"/>
      <c r="I1076" s="81"/>
      <c r="J1076" s="253"/>
      <c r="K1076" s="3"/>
    </row>
    <row r="1077" spans="2:11" x14ac:dyDescent="0.2">
      <c r="B1077" s="3"/>
      <c r="C1077" s="310"/>
      <c r="D1077" s="323"/>
      <c r="E1077" s="260"/>
      <c r="F1077" s="261"/>
      <c r="G1077" s="80"/>
      <c r="H1077" s="299"/>
      <c r="I1077" s="81"/>
      <c r="J1077" s="253"/>
      <c r="K1077" s="3"/>
    </row>
    <row r="1078" spans="2:11" x14ac:dyDescent="0.2">
      <c r="B1078" s="3"/>
      <c r="C1078" s="310"/>
      <c r="D1078" s="323"/>
      <c r="E1078" s="260"/>
      <c r="F1078" s="261"/>
      <c r="G1078" s="80"/>
      <c r="H1078" s="299"/>
      <c r="I1078" s="81"/>
      <c r="J1078" s="253"/>
      <c r="K1078" s="3"/>
    </row>
    <row r="1079" spans="2:11" x14ac:dyDescent="0.2">
      <c r="B1079" s="3"/>
      <c r="C1079" s="310"/>
      <c r="D1079" s="323"/>
      <c r="E1079" s="260"/>
      <c r="F1079" s="261"/>
      <c r="G1079" s="80"/>
      <c r="H1079" s="299"/>
      <c r="I1079" s="81"/>
      <c r="J1079" s="253"/>
      <c r="K1079" s="3"/>
    </row>
    <row r="1080" spans="2:11" x14ac:dyDescent="0.2">
      <c r="B1080" s="3"/>
      <c r="C1080" s="310"/>
      <c r="D1080" s="323"/>
      <c r="E1080" s="260"/>
      <c r="F1080" s="261"/>
      <c r="G1080" s="80"/>
      <c r="H1080" s="299"/>
      <c r="I1080" s="81"/>
      <c r="J1080" s="253"/>
      <c r="K1080" s="3"/>
    </row>
    <row r="1081" spans="2:11" x14ac:dyDescent="0.2">
      <c r="B1081" s="3"/>
      <c r="C1081" s="310"/>
      <c r="D1081" s="323"/>
      <c r="E1081" s="260"/>
      <c r="F1081" s="261"/>
      <c r="G1081" s="80"/>
      <c r="H1081" s="299"/>
      <c r="I1081" s="81"/>
      <c r="J1081" s="253"/>
      <c r="K1081" s="3"/>
    </row>
    <row r="1082" spans="2:11" x14ac:dyDescent="0.2">
      <c r="B1082" s="3"/>
      <c r="C1082" s="310"/>
      <c r="D1082" s="323"/>
      <c r="E1082" s="260"/>
      <c r="F1082" s="261"/>
      <c r="G1082" s="80"/>
      <c r="H1082" s="299"/>
      <c r="I1082" s="81"/>
      <c r="J1082" s="253"/>
      <c r="K1082" s="3"/>
    </row>
    <row r="1083" spans="2:11" x14ac:dyDescent="0.2">
      <c r="B1083" s="3"/>
      <c r="C1083" s="310"/>
      <c r="D1083" s="323"/>
      <c r="E1083" s="260"/>
      <c r="F1083" s="261"/>
      <c r="G1083" s="80"/>
      <c r="H1083" s="299"/>
      <c r="I1083" s="81"/>
      <c r="J1083" s="253"/>
      <c r="K1083" s="3"/>
    </row>
    <row r="1084" spans="2:11" x14ac:dyDescent="0.2">
      <c r="B1084" s="3"/>
      <c r="C1084" s="310"/>
      <c r="D1084" s="323"/>
      <c r="E1084" s="260"/>
      <c r="F1084" s="261"/>
      <c r="G1084" s="80"/>
      <c r="H1084" s="299"/>
      <c r="I1084" s="81"/>
      <c r="J1084" s="253"/>
      <c r="K1084" s="3"/>
    </row>
    <row r="1085" spans="2:11" x14ac:dyDescent="0.2">
      <c r="B1085" s="3"/>
      <c r="C1085" s="310"/>
      <c r="D1085" s="323"/>
      <c r="E1085" s="260"/>
      <c r="F1085" s="261"/>
      <c r="G1085" s="80"/>
      <c r="H1085" s="299"/>
      <c r="I1085" s="81"/>
      <c r="J1085" s="253"/>
      <c r="K1085" s="3"/>
    </row>
    <row r="1086" spans="2:11" x14ac:dyDescent="0.2">
      <c r="B1086" s="3"/>
      <c r="C1086" s="310"/>
      <c r="D1086" s="323"/>
      <c r="E1086" s="260"/>
      <c r="F1086" s="261"/>
      <c r="G1086" s="80"/>
      <c r="H1086" s="299"/>
      <c r="I1086" s="81"/>
      <c r="J1086" s="253"/>
      <c r="K1086" s="3"/>
    </row>
    <row r="1087" spans="2:11" x14ac:dyDescent="0.2">
      <c r="B1087" s="3"/>
      <c r="C1087" s="310"/>
      <c r="D1087" s="323"/>
      <c r="E1087" s="260"/>
      <c r="F1087" s="261"/>
      <c r="G1087" s="80"/>
      <c r="H1087" s="299"/>
      <c r="I1087" s="81"/>
      <c r="J1087" s="253"/>
      <c r="K1087" s="3"/>
    </row>
    <row r="1088" spans="2:11" x14ac:dyDescent="0.2">
      <c r="B1088" s="3"/>
      <c r="C1088" s="310"/>
      <c r="D1088" s="323"/>
      <c r="E1088" s="260"/>
      <c r="F1088" s="261"/>
      <c r="G1088" s="80"/>
      <c r="H1088" s="299"/>
      <c r="I1088" s="81"/>
      <c r="J1088" s="253"/>
      <c r="K1088" s="3"/>
    </row>
    <row r="1089" spans="2:11" x14ac:dyDescent="0.2">
      <c r="B1089" s="3"/>
      <c r="C1089" s="310"/>
      <c r="D1089" s="323"/>
      <c r="E1089" s="260"/>
      <c r="F1089" s="261"/>
      <c r="G1089" s="80"/>
      <c r="H1089" s="299"/>
      <c r="I1089" s="81"/>
      <c r="J1089" s="253"/>
      <c r="K1089" s="3"/>
    </row>
    <row r="1090" spans="2:11" x14ac:dyDescent="0.2">
      <c r="B1090" s="3"/>
      <c r="C1090" s="310"/>
      <c r="D1090" s="323"/>
      <c r="E1090" s="260"/>
      <c r="F1090" s="261"/>
      <c r="G1090" s="80"/>
      <c r="H1090" s="299"/>
      <c r="I1090" s="81"/>
      <c r="J1090" s="253"/>
      <c r="K1090" s="3"/>
    </row>
    <row r="1091" spans="2:11" x14ac:dyDescent="0.2">
      <c r="B1091" s="3"/>
      <c r="C1091" s="310"/>
      <c r="D1091" s="323"/>
      <c r="E1091" s="260"/>
      <c r="F1091" s="261"/>
      <c r="G1091" s="80"/>
      <c r="H1091" s="299"/>
      <c r="I1091" s="81"/>
      <c r="J1091" s="253"/>
      <c r="K1091" s="3"/>
    </row>
    <row r="1092" spans="2:11" x14ac:dyDescent="0.2">
      <c r="B1092" s="3"/>
      <c r="C1092" s="310"/>
      <c r="D1092" s="323"/>
      <c r="E1092" s="260"/>
      <c r="F1092" s="261"/>
      <c r="G1092" s="80"/>
      <c r="H1092" s="299"/>
      <c r="I1092" s="81"/>
      <c r="J1092" s="253"/>
      <c r="K1092" s="3"/>
    </row>
    <row r="1093" spans="2:11" x14ac:dyDescent="0.2">
      <c r="B1093" s="3"/>
      <c r="C1093" s="310"/>
      <c r="D1093" s="323"/>
      <c r="E1093" s="260"/>
      <c r="F1093" s="261"/>
      <c r="G1093" s="80"/>
      <c r="H1093" s="299"/>
      <c r="I1093" s="81"/>
      <c r="J1093" s="253"/>
      <c r="K1093" s="3"/>
    </row>
    <row r="1094" spans="2:11" x14ac:dyDescent="0.2">
      <c r="B1094" s="3"/>
      <c r="C1094" s="310"/>
      <c r="D1094" s="323"/>
      <c r="E1094" s="260"/>
      <c r="F1094" s="261"/>
      <c r="G1094" s="80"/>
      <c r="H1094" s="299"/>
      <c r="I1094" s="81"/>
      <c r="J1094" s="253"/>
      <c r="K1094" s="3"/>
    </row>
    <row r="1095" spans="2:11" x14ac:dyDescent="0.2">
      <c r="B1095" s="3"/>
      <c r="C1095" s="310"/>
      <c r="D1095" s="323"/>
      <c r="E1095" s="260"/>
      <c r="F1095" s="261"/>
      <c r="G1095" s="80"/>
      <c r="H1095" s="299"/>
      <c r="I1095" s="81"/>
      <c r="J1095" s="253"/>
      <c r="K1095" s="3"/>
    </row>
    <row r="1096" spans="2:11" x14ac:dyDescent="0.2">
      <c r="B1096" s="3"/>
      <c r="C1096" s="310"/>
      <c r="D1096" s="323"/>
      <c r="E1096" s="260"/>
      <c r="F1096" s="261"/>
      <c r="G1096" s="80"/>
      <c r="H1096" s="299"/>
      <c r="I1096" s="81"/>
      <c r="J1096" s="253"/>
      <c r="K1096" s="3"/>
    </row>
    <row r="1097" spans="2:11" x14ac:dyDescent="0.2">
      <c r="B1097" s="3"/>
      <c r="C1097" s="310"/>
      <c r="D1097" s="323"/>
      <c r="E1097" s="260"/>
      <c r="F1097" s="261"/>
      <c r="G1097" s="80"/>
      <c r="H1097" s="299"/>
      <c r="I1097" s="81"/>
      <c r="J1097" s="253"/>
      <c r="K1097" s="3"/>
    </row>
    <row r="1098" spans="2:11" x14ac:dyDescent="0.2">
      <c r="B1098" s="3"/>
      <c r="C1098" s="310"/>
      <c r="D1098" s="323"/>
      <c r="E1098" s="260"/>
      <c r="F1098" s="261"/>
      <c r="G1098" s="80"/>
      <c r="H1098" s="299"/>
      <c r="I1098" s="81"/>
      <c r="J1098" s="253"/>
      <c r="K1098" s="3"/>
    </row>
    <row r="1099" spans="2:11" x14ac:dyDescent="0.2">
      <c r="B1099" s="3"/>
      <c r="C1099" s="310"/>
      <c r="D1099" s="323"/>
      <c r="E1099" s="260"/>
      <c r="F1099" s="261"/>
      <c r="G1099" s="80"/>
      <c r="H1099" s="299"/>
      <c r="I1099" s="81"/>
      <c r="J1099" s="253"/>
      <c r="K1099" s="3"/>
    </row>
    <row r="1100" spans="2:11" x14ac:dyDescent="0.2">
      <c r="B1100" s="3"/>
      <c r="C1100" s="310"/>
      <c r="D1100" s="323"/>
      <c r="E1100" s="260"/>
      <c r="F1100" s="261"/>
      <c r="G1100" s="80"/>
      <c r="H1100" s="299"/>
      <c r="I1100" s="81"/>
      <c r="J1100" s="253"/>
      <c r="K1100" s="3"/>
    </row>
    <row r="1101" spans="2:11" x14ac:dyDescent="0.2">
      <c r="B1101" s="3"/>
      <c r="C1101" s="310"/>
      <c r="D1101" s="323"/>
      <c r="E1101" s="260"/>
      <c r="F1101" s="261"/>
      <c r="G1101" s="80"/>
      <c r="H1101" s="299"/>
      <c r="I1101" s="81"/>
      <c r="J1101" s="253"/>
      <c r="K1101" s="3"/>
    </row>
    <row r="1102" spans="2:11" x14ac:dyDescent="0.2">
      <c r="B1102" s="3"/>
      <c r="C1102" s="310"/>
      <c r="D1102" s="323"/>
      <c r="E1102" s="260"/>
      <c r="F1102" s="261"/>
      <c r="G1102" s="80"/>
      <c r="H1102" s="299"/>
      <c r="I1102" s="81"/>
      <c r="J1102" s="253"/>
      <c r="K1102" s="3"/>
    </row>
    <row r="1103" spans="2:11" x14ac:dyDescent="0.2">
      <c r="B1103" s="3"/>
      <c r="C1103" s="310"/>
      <c r="D1103" s="323"/>
      <c r="E1103" s="260"/>
      <c r="F1103" s="261"/>
      <c r="G1103" s="80"/>
      <c r="H1103" s="299"/>
      <c r="I1103" s="81"/>
      <c r="J1103" s="253"/>
      <c r="K1103" s="3"/>
    </row>
    <row r="1104" spans="2:11" x14ac:dyDescent="0.2">
      <c r="B1104" s="3"/>
      <c r="C1104" s="310"/>
      <c r="D1104" s="323"/>
      <c r="E1104" s="260"/>
      <c r="F1104" s="261"/>
      <c r="G1104" s="80"/>
      <c r="H1104" s="299"/>
      <c r="I1104" s="81"/>
      <c r="J1104" s="253"/>
      <c r="K1104" s="3"/>
    </row>
    <row r="1105" spans="2:11" x14ac:dyDescent="0.2">
      <c r="B1105" s="3"/>
      <c r="C1105" s="310"/>
      <c r="D1105" s="323"/>
      <c r="E1105" s="260"/>
      <c r="F1105" s="261"/>
      <c r="G1105" s="80"/>
      <c r="H1105" s="299"/>
      <c r="I1105" s="81"/>
      <c r="J1105" s="253"/>
      <c r="K1105" s="3"/>
    </row>
    <row r="1106" spans="2:11" x14ac:dyDescent="0.2">
      <c r="B1106" s="3"/>
      <c r="C1106" s="310"/>
      <c r="D1106" s="323"/>
      <c r="E1106" s="260"/>
      <c r="F1106" s="261"/>
      <c r="G1106" s="80"/>
      <c r="H1106" s="299"/>
      <c r="I1106" s="81"/>
      <c r="J1106" s="253"/>
      <c r="K1106" s="3"/>
    </row>
    <row r="1107" spans="2:11" x14ac:dyDescent="0.2">
      <c r="B1107" s="3"/>
      <c r="C1107" s="310"/>
      <c r="D1107" s="323"/>
      <c r="E1107" s="260"/>
      <c r="F1107" s="261"/>
      <c r="G1107" s="80"/>
      <c r="H1107" s="299"/>
      <c r="I1107" s="81"/>
      <c r="J1107" s="253"/>
      <c r="K1107" s="3"/>
    </row>
    <row r="1108" spans="2:11" x14ac:dyDescent="0.2">
      <c r="B1108" s="3"/>
      <c r="C1108" s="310"/>
      <c r="D1108" s="323"/>
      <c r="E1108" s="260"/>
      <c r="F1108" s="261"/>
      <c r="G1108" s="80"/>
      <c r="H1108" s="299"/>
      <c r="I1108" s="81"/>
      <c r="J1108" s="253"/>
      <c r="K1108" s="3"/>
    </row>
    <row r="1109" spans="2:11" x14ac:dyDescent="0.2">
      <c r="B1109" s="3"/>
      <c r="C1109" s="310"/>
      <c r="D1109" s="323"/>
      <c r="E1109" s="260"/>
      <c r="F1109" s="261"/>
      <c r="G1109" s="80"/>
      <c r="H1109" s="299"/>
      <c r="I1109" s="81"/>
      <c r="J1109" s="253"/>
      <c r="K1109" s="3"/>
    </row>
    <row r="1110" spans="2:11" x14ac:dyDescent="0.2">
      <c r="B1110" s="3"/>
      <c r="C1110" s="310"/>
      <c r="D1110" s="323"/>
      <c r="E1110" s="260"/>
      <c r="F1110" s="261"/>
      <c r="G1110" s="80"/>
      <c r="H1110" s="299"/>
      <c r="I1110" s="81"/>
      <c r="J1110" s="253"/>
      <c r="K1110" s="3"/>
    </row>
    <row r="1111" spans="2:11" x14ac:dyDescent="0.2">
      <c r="B1111" s="3"/>
      <c r="C1111" s="310"/>
      <c r="D1111" s="323"/>
      <c r="E1111" s="260"/>
      <c r="F1111" s="261"/>
      <c r="G1111" s="80"/>
      <c r="H1111" s="299"/>
      <c r="I1111" s="81"/>
      <c r="J1111" s="253"/>
      <c r="K1111" s="3"/>
    </row>
    <row r="1112" spans="2:11" x14ac:dyDescent="0.2">
      <c r="B1112" s="3"/>
      <c r="C1112" s="310"/>
      <c r="D1112" s="323"/>
      <c r="E1112" s="260"/>
      <c r="F1112" s="261"/>
      <c r="G1112" s="80"/>
      <c r="H1112" s="299"/>
      <c r="I1112" s="81"/>
      <c r="J1112" s="253"/>
      <c r="K1112" s="3"/>
    </row>
    <row r="1113" spans="2:11" x14ac:dyDescent="0.2">
      <c r="B1113" s="3"/>
      <c r="C1113" s="310"/>
      <c r="D1113" s="323"/>
      <c r="E1113" s="260"/>
      <c r="F1113" s="261"/>
      <c r="G1113" s="80"/>
      <c r="H1113" s="299"/>
      <c r="I1113" s="81"/>
      <c r="J1113" s="253"/>
      <c r="K1113" s="3"/>
    </row>
    <row r="1114" spans="2:11" x14ac:dyDescent="0.2">
      <c r="B1114" s="3"/>
      <c r="C1114" s="310"/>
      <c r="D1114" s="323"/>
      <c r="E1114" s="260"/>
      <c r="F1114" s="261"/>
      <c r="G1114" s="80"/>
      <c r="H1114" s="299"/>
      <c r="I1114" s="81"/>
      <c r="J1114" s="253"/>
      <c r="K1114" s="3"/>
    </row>
    <row r="1115" spans="2:11" x14ac:dyDescent="0.2">
      <c r="B1115" s="3"/>
      <c r="C1115" s="310"/>
      <c r="D1115" s="323"/>
      <c r="E1115" s="260"/>
      <c r="F1115" s="261"/>
      <c r="G1115" s="80"/>
      <c r="H1115" s="299"/>
      <c r="I1115" s="81"/>
      <c r="J1115" s="253"/>
      <c r="K1115" s="3"/>
    </row>
    <row r="1116" spans="2:11" x14ac:dyDescent="0.2">
      <c r="B1116" s="3"/>
      <c r="C1116" s="310"/>
      <c r="D1116" s="323"/>
      <c r="E1116" s="260"/>
      <c r="F1116" s="261"/>
      <c r="G1116" s="80"/>
      <c r="H1116" s="299"/>
      <c r="I1116" s="81"/>
      <c r="J1116" s="253"/>
      <c r="K1116" s="3"/>
    </row>
    <row r="1117" spans="2:11" x14ac:dyDescent="0.2">
      <c r="B1117" s="3"/>
      <c r="C1117" s="310"/>
      <c r="D1117" s="323"/>
      <c r="E1117" s="260"/>
      <c r="F1117" s="261"/>
      <c r="G1117" s="80"/>
      <c r="H1117" s="299"/>
      <c r="I1117" s="81"/>
      <c r="J1117" s="253"/>
      <c r="K1117" s="3"/>
    </row>
    <row r="1118" spans="2:11" x14ac:dyDescent="0.2">
      <c r="B1118" s="3"/>
      <c r="C1118" s="310"/>
      <c r="D1118" s="323"/>
      <c r="E1118" s="260"/>
      <c r="F1118" s="261"/>
      <c r="G1118" s="80"/>
      <c r="H1118" s="299"/>
      <c r="I1118" s="81"/>
      <c r="J1118" s="253"/>
      <c r="K1118" s="3"/>
    </row>
    <row r="1119" spans="2:11" x14ac:dyDescent="0.2">
      <c r="B1119" s="3"/>
      <c r="C1119" s="310"/>
      <c r="D1119" s="323"/>
      <c r="E1119" s="260"/>
      <c r="F1119" s="261"/>
      <c r="G1119" s="80"/>
      <c r="H1119" s="299"/>
      <c r="I1119" s="81"/>
      <c r="J1119" s="253"/>
      <c r="K1119" s="3"/>
    </row>
    <row r="1120" spans="2:11" x14ac:dyDescent="0.2">
      <c r="B1120" s="3"/>
      <c r="C1120" s="310"/>
      <c r="D1120" s="323"/>
      <c r="E1120" s="260"/>
      <c r="F1120" s="261"/>
      <c r="G1120" s="80"/>
      <c r="H1120" s="299"/>
      <c r="I1120" s="81"/>
      <c r="J1120" s="253"/>
      <c r="K1120" s="3"/>
    </row>
    <row r="1121" spans="2:11" x14ac:dyDescent="0.2">
      <c r="B1121" s="3"/>
      <c r="C1121" s="310"/>
      <c r="D1121" s="323"/>
      <c r="E1121" s="260"/>
      <c r="F1121" s="261"/>
      <c r="G1121" s="80"/>
      <c r="H1121" s="299"/>
      <c r="I1121" s="81"/>
      <c r="J1121" s="253"/>
      <c r="K1121" s="3"/>
    </row>
    <row r="1122" spans="2:11" x14ac:dyDescent="0.2">
      <c r="B1122" s="3"/>
      <c r="C1122" s="310"/>
      <c r="D1122" s="323"/>
      <c r="E1122" s="260"/>
      <c r="F1122" s="261"/>
      <c r="G1122" s="80"/>
      <c r="H1122" s="299"/>
      <c r="I1122" s="81"/>
      <c r="J1122" s="253"/>
      <c r="K1122" s="3"/>
    </row>
    <row r="1123" spans="2:11" x14ac:dyDescent="0.2">
      <c r="B1123" s="3"/>
      <c r="C1123" s="310"/>
      <c r="D1123" s="323"/>
      <c r="E1123" s="260"/>
      <c r="F1123" s="261"/>
      <c r="G1123" s="80"/>
      <c r="H1123" s="299"/>
      <c r="I1123" s="81"/>
      <c r="J1123" s="253"/>
      <c r="K1123" s="3"/>
    </row>
    <row r="1124" spans="2:11" x14ac:dyDescent="0.2">
      <c r="B1124" s="3"/>
      <c r="C1124" s="310"/>
      <c r="D1124" s="323"/>
      <c r="E1124" s="260"/>
      <c r="F1124" s="261"/>
      <c r="G1124" s="80"/>
      <c r="H1124" s="299"/>
      <c r="I1124" s="81"/>
      <c r="J1124" s="253"/>
      <c r="K1124" s="3"/>
    </row>
    <row r="1125" spans="2:11" x14ac:dyDescent="0.2">
      <c r="B1125" s="3"/>
      <c r="C1125" s="310"/>
      <c r="D1125" s="323"/>
      <c r="E1125" s="260"/>
      <c r="F1125" s="261"/>
      <c r="G1125" s="80"/>
      <c r="H1125" s="299"/>
      <c r="I1125" s="81"/>
      <c r="J1125" s="253"/>
      <c r="K1125" s="3"/>
    </row>
    <row r="1126" spans="2:11" x14ac:dyDescent="0.2">
      <c r="B1126" s="3"/>
      <c r="C1126" s="310"/>
      <c r="D1126" s="323"/>
      <c r="E1126" s="260"/>
      <c r="F1126" s="261"/>
      <c r="G1126" s="80"/>
      <c r="H1126" s="299"/>
      <c r="I1126" s="81"/>
      <c r="J1126" s="253"/>
      <c r="K1126" s="3"/>
    </row>
    <row r="1127" spans="2:11" x14ac:dyDescent="0.2">
      <c r="B1127" s="3"/>
      <c r="C1127" s="310"/>
      <c r="D1127" s="323"/>
      <c r="E1127" s="260"/>
      <c r="F1127" s="261"/>
      <c r="G1127" s="80"/>
      <c r="H1127" s="299"/>
      <c r="I1127" s="81"/>
      <c r="J1127" s="253"/>
      <c r="K1127" s="3"/>
    </row>
    <row r="1128" spans="2:11" x14ac:dyDescent="0.2">
      <c r="B1128" s="3"/>
      <c r="C1128" s="310"/>
      <c r="D1128" s="323"/>
      <c r="E1128" s="260"/>
      <c r="F1128" s="261"/>
      <c r="G1128" s="80"/>
      <c r="H1128" s="299"/>
      <c r="I1128" s="81"/>
      <c r="J1128" s="253"/>
      <c r="K1128" s="3"/>
    </row>
    <row r="1129" spans="2:11" x14ac:dyDescent="0.2">
      <c r="B1129" s="3"/>
      <c r="C1129" s="310"/>
      <c r="D1129" s="323"/>
      <c r="E1129" s="260"/>
      <c r="F1129" s="261"/>
      <c r="G1129" s="80"/>
      <c r="H1129" s="299"/>
      <c r="I1129" s="81"/>
      <c r="J1129" s="253"/>
      <c r="K1129" s="3"/>
    </row>
    <row r="1130" spans="2:11" x14ac:dyDescent="0.2">
      <c r="B1130" s="3"/>
      <c r="C1130" s="310"/>
      <c r="D1130" s="323"/>
      <c r="E1130" s="260"/>
      <c r="F1130" s="261"/>
      <c r="G1130" s="80"/>
      <c r="H1130" s="299"/>
      <c r="I1130" s="81"/>
      <c r="J1130" s="253"/>
      <c r="K1130" s="3"/>
    </row>
    <row r="1131" spans="2:11" x14ac:dyDescent="0.2">
      <c r="B1131" s="3"/>
      <c r="C1131" s="310"/>
      <c r="D1131" s="323"/>
      <c r="E1131" s="260"/>
      <c r="F1131" s="261"/>
      <c r="G1131" s="80"/>
      <c r="H1131" s="299"/>
      <c r="I1131" s="81"/>
      <c r="J1131" s="253"/>
      <c r="K1131" s="3"/>
    </row>
    <row r="1132" spans="2:11" x14ac:dyDescent="0.2">
      <c r="B1132" s="3"/>
      <c r="C1132" s="310"/>
      <c r="D1132" s="323"/>
      <c r="E1132" s="260"/>
      <c r="F1132" s="261"/>
      <c r="G1132" s="80"/>
      <c r="H1132" s="299"/>
      <c r="I1132" s="81"/>
      <c r="J1132" s="253"/>
      <c r="K1132" s="3"/>
    </row>
    <row r="1133" spans="2:11" x14ac:dyDescent="0.2">
      <c r="B1133" s="3"/>
      <c r="C1133" s="310"/>
      <c r="D1133" s="323"/>
      <c r="E1133" s="260"/>
      <c r="F1133" s="261"/>
      <c r="G1133" s="80"/>
      <c r="H1133" s="299"/>
      <c r="I1133" s="81"/>
      <c r="J1133" s="253"/>
      <c r="K1133" s="3"/>
    </row>
    <row r="1134" spans="2:11" x14ac:dyDescent="0.2">
      <c r="B1134" s="3"/>
      <c r="C1134" s="310"/>
      <c r="D1134" s="323"/>
      <c r="E1134" s="260"/>
      <c r="F1134" s="261"/>
      <c r="G1134" s="80"/>
      <c r="H1134" s="299"/>
      <c r="I1134" s="81"/>
      <c r="J1134" s="253"/>
      <c r="K1134" s="3"/>
    </row>
    <row r="1135" spans="2:11" x14ac:dyDescent="0.2">
      <c r="B1135" s="3"/>
      <c r="C1135" s="310"/>
      <c r="D1135" s="323"/>
      <c r="E1135" s="260"/>
      <c r="F1135" s="261"/>
      <c r="G1135" s="80"/>
      <c r="H1135" s="299"/>
      <c r="I1135" s="81"/>
      <c r="J1135" s="253"/>
      <c r="K1135" s="3"/>
    </row>
    <row r="1136" spans="2:11" x14ac:dyDescent="0.2">
      <c r="B1136" s="3"/>
      <c r="C1136" s="310"/>
      <c r="D1136" s="323"/>
      <c r="E1136" s="260"/>
      <c r="F1136" s="261"/>
      <c r="G1136" s="80"/>
      <c r="H1136" s="299"/>
      <c r="I1136" s="81"/>
      <c r="J1136" s="253"/>
      <c r="K1136" s="3"/>
    </row>
    <row r="1137" spans="2:11" x14ac:dyDescent="0.2">
      <c r="B1137" s="3"/>
      <c r="C1137" s="310"/>
      <c r="D1137" s="323"/>
      <c r="E1137" s="260"/>
      <c r="F1137" s="261"/>
      <c r="G1137" s="80"/>
      <c r="H1137" s="299"/>
      <c r="I1137" s="81"/>
      <c r="J1137" s="253"/>
      <c r="K1137" s="3"/>
    </row>
    <row r="1138" spans="2:11" x14ac:dyDescent="0.2">
      <c r="B1138" s="3"/>
      <c r="C1138" s="310"/>
      <c r="D1138" s="323"/>
      <c r="E1138" s="260"/>
      <c r="F1138" s="261"/>
      <c r="G1138" s="80"/>
      <c r="H1138" s="299"/>
      <c r="I1138" s="81"/>
      <c r="J1138" s="253"/>
      <c r="K1138" s="3"/>
    </row>
    <row r="1139" spans="2:11" x14ac:dyDescent="0.2">
      <c r="B1139" s="3"/>
      <c r="C1139" s="310"/>
      <c r="D1139" s="323"/>
      <c r="E1139" s="260"/>
      <c r="F1139" s="261"/>
      <c r="G1139" s="80"/>
      <c r="H1139" s="299"/>
      <c r="I1139" s="81"/>
      <c r="J1139" s="253"/>
      <c r="K1139" s="3"/>
    </row>
    <row r="1140" spans="2:11" x14ac:dyDescent="0.2">
      <c r="B1140" s="3"/>
      <c r="C1140" s="310"/>
      <c r="D1140" s="323"/>
      <c r="E1140" s="260"/>
      <c r="F1140" s="261"/>
      <c r="G1140" s="80"/>
      <c r="H1140" s="299"/>
      <c r="I1140" s="81"/>
      <c r="J1140" s="253"/>
      <c r="K1140" s="3"/>
    </row>
    <row r="1141" spans="2:11" x14ac:dyDescent="0.2">
      <c r="B1141" s="3"/>
      <c r="C1141" s="310"/>
      <c r="D1141" s="323"/>
      <c r="E1141" s="260"/>
      <c r="F1141" s="261"/>
      <c r="G1141" s="80"/>
      <c r="H1141" s="299"/>
      <c r="I1141" s="81"/>
      <c r="J1141" s="253"/>
      <c r="K1141" s="3"/>
    </row>
    <row r="1142" spans="2:11" x14ac:dyDescent="0.2">
      <c r="B1142" s="3"/>
      <c r="C1142" s="310"/>
      <c r="D1142" s="323"/>
      <c r="E1142" s="260"/>
      <c r="F1142" s="261"/>
      <c r="G1142" s="80"/>
      <c r="H1142" s="299"/>
      <c r="I1142" s="81"/>
      <c r="J1142" s="253"/>
      <c r="K1142" s="3"/>
    </row>
    <row r="1143" spans="2:11" x14ac:dyDescent="0.2">
      <c r="B1143" s="3"/>
      <c r="C1143" s="310"/>
      <c r="D1143" s="323"/>
      <c r="E1143" s="260"/>
      <c r="F1143" s="261"/>
      <c r="G1143" s="80"/>
      <c r="H1143" s="299"/>
      <c r="I1143" s="81"/>
      <c r="J1143" s="253"/>
      <c r="K1143" s="3"/>
    </row>
    <row r="1144" spans="2:11" x14ac:dyDescent="0.2">
      <c r="B1144" s="3"/>
      <c r="C1144" s="310"/>
      <c r="D1144" s="323"/>
      <c r="E1144" s="260"/>
      <c r="F1144" s="261"/>
      <c r="G1144" s="80"/>
      <c r="H1144" s="299"/>
      <c r="I1144" s="81"/>
      <c r="J1144" s="253"/>
      <c r="K1144" s="3"/>
    </row>
    <row r="1145" spans="2:11" x14ac:dyDescent="0.2">
      <c r="B1145" s="3"/>
      <c r="C1145" s="310"/>
      <c r="D1145" s="323"/>
      <c r="E1145" s="260"/>
      <c r="F1145" s="261"/>
      <c r="G1145" s="80"/>
      <c r="H1145" s="299"/>
      <c r="I1145" s="81"/>
      <c r="J1145" s="253"/>
      <c r="K1145" s="3"/>
    </row>
    <row r="1146" spans="2:11" x14ac:dyDescent="0.2">
      <c r="B1146" s="3"/>
      <c r="C1146" s="310"/>
      <c r="D1146" s="323"/>
      <c r="E1146" s="260"/>
      <c r="F1146" s="261"/>
      <c r="G1146" s="80"/>
      <c r="H1146" s="299"/>
      <c r="I1146" s="81"/>
      <c r="J1146" s="253"/>
      <c r="K1146" s="3"/>
    </row>
    <row r="1147" spans="2:11" x14ac:dyDescent="0.2">
      <c r="B1147" s="3"/>
      <c r="C1147" s="310"/>
      <c r="D1147" s="323"/>
      <c r="E1147" s="260"/>
      <c r="F1147" s="261"/>
      <c r="G1147" s="80"/>
      <c r="H1147" s="299"/>
      <c r="I1147" s="81"/>
      <c r="J1147" s="253"/>
      <c r="K1147" s="3"/>
    </row>
    <row r="1148" spans="2:11" x14ac:dyDescent="0.2">
      <c r="B1148" s="3"/>
      <c r="C1148" s="310"/>
      <c r="D1148" s="323"/>
      <c r="E1148" s="260"/>
      <c r="F1148" s="261"/>
      <c r="G1148" s="80"/>
      <c r="H1148" s="299"/>
      <c r="I1148" s="81"/>
      <c r="J1148" s="253"/>
      <c r="K1148" s="3"/>
    </row>
    <row r="1149" spans="2:11" x14ac:dyDescent="0.2">
      <c r="B1149" s="3"/>
      <c r="C1149" s="310"/>
      <c r="D1149" s="323"/>
      <c r="E1149" s="260"/>
      <c r="F1149" s="261"/>
      <c r="G1149" s="80"/>
      <c r="H1149" s="299"/>
      <c r="I1149" s="81"/>
      <c r="J1149" s="253"/>
      <c r="K1149" s="3"/>
    </row>
    <row r="1150" spans="2:11" x14ac:dyDescent="0.2">
      <c r="B1150" s="3"/>
      <c r="C1150" s="310"/>
      <c r="D1150" s="323"/>
      <c r="E1150" s="260"/>
      <c r="F1150" s="261"/>
      <c r="G1150" s="80"/>
      <c r="H1150" s="299"/>
      <c r="I1150" s="81"/>
      <c r="J1150" s="253"/>
      <c r="K1150" s="3"/>
    </row>
    <row r="1151" spans="2:11" x14ac:dyDescent="0.2">
      <c r="B1151" s="3"/>
      <c r="C1151" s="310"/>
      <c r="D1151" s="323"/>
      <c r="E1151" s="260"/>
      <c r="F1151" s="261"/>
      <c r="G1151" s="80"/>
      <c r="H1151" s="299"/>
      <c r="I1151" s="81"/>
      <c r="J1151" s="253"/>
      <c r="K1151" s="3"/>
    </row>
    <row r="1152" spans="2:11" x14ac:dyDescent="0.2">
      <c r="B1152" s="3"/>
      <c r="C1152" s="310"/>
      <c r="D1152" s="323"/>
      <c r="E1152" s="260"/>
      <c r="F1152" s="261"/>
      <c r="G1152" s="80"/>
      <c r="H1152" s="299"/>
      <c r="I1152" s="81"/>
      <c r="J1152" s="253"/>
      <c r="K1152" s="3"/>
    </row>
    <row r="1153" spans="2:11" x14ac:dyDescent="0.2">
      <c r="B1153" s="3"/>
      <c r="C1153" s="310"/>
      <c r="D1153" s="323"/>
      <c r="E1153" s="260"/>
      <c r="F1153" s="261"/>
      <c r="G1153" s="80"/>
      <c r="H1153" s="299"/>
      <c r="I1153" s="81"/>
      <c r="J1153" s="253"/>
      <c r="K1153" s="3"/>
    </row>
    <row r="1154" spans="2:11" x14ac:dyDescent="0.2">
      <c r="B1154" s="3"/>
      <c r="C1154" s="310"/>
      <c r="D1154" s="323"/>
      <c r="E1154" s="260"/>
      <c r="F1154" s="261"/>
      <c r="G1154" s="80"/>
      <c r="H1154" s="299"/>
      <c r="I1154" s="81"/>
      <c r="J1154" s="253"/>
      <c r="K1154" s="3"/>
    </row>
    <row r="1155" spans="2:11" x14ac:dyDescent="0.2">
      <c r="B1155" s="3"/>
      <c r="C1155" s="310"/>
      <c r="D1155" s="323"/>
      <c r="E1155" s="260"/>
      <c r="F1155" s="261"/>
      <c r="G1155" s="80"/>
      <c r="H1155" s="299"/>
      <c r="I1155" s="81"/>
      <c r="J1155" s="253"/>
      <c r="K1155" s="3"/>
    </row>
    <row r="1156" spans="2:11" x14ac:dyDescent="0.2">
      <c r="B1156" s="3"/>
      <c r="C1156" s="310"/>
      <c r="D1156" s="323"/>
      <c r="E1156" s="260"/>
      <c r="F1156" s="261"/>
      <c r="G1156" s="80"/>
      <c r="H1156" s="299"/>
      <c r="I1156" s="81"/>
      <c r="J1156" s="253"/>
      <c r="K1156" s="3"/>
    </row>
    <row r="1157" spans="2:11" x14ac:dyDescent="0.2">
      <c r="B1157" s="3"/>
      <c r="C1157" s="310"/>
      <c r="D1157" s="323"/>
      <c r="E1157" s="260"/>
      <c r="F1157" s="261"/>
      <c r="G1157" s="80"/>
      <c r="H1157" s="299"/>
      <c r="I1157" s="81"/>
      <c r="J1157" s="253"/>
      <c r="K1157" s="3"/>
    </row>
    <row r="1158" spans="2:11" x14ac:dyDescent="0.2">
      <c r="B1158" s="3"/>
      <c r="C1158" s="310"/>
      <c r="D1158" s="323"/>
      <c r="E1158" s="260"/>
      <c r="F1158" s="261"/>
      <c r="G1158" s="80"/>
      <c r="H1158" s="299"/>
      <c r="I1158" s="81"/>
      <c r="J1158" s="253"/>
      <c r="K1158" s="3"/>
    </row>
    <row r="1159" spans="2:11" x14ac:dyDescent="0.2">
      <c r="B1159" s="3"/>
      <c r="C1159" s="310"/>
      <c r="D1159" s="323"/>
      <c r="E1159" s="260"/>
      <c r="F1159" s="261"/>
      <c r="G1159" s="80"/>
      <c r="H1159" s="299"/>
      <c r="I1159" s="81"/>
      <c r="J1159" s="253"/>
      <c r="K1159" s="3"/>
    </row>
    <row r="1160" spans="2:11" x14ac:dyDescent="0.2">
      <c r="B1160" s="3"/>
      <c r="C1160" s="310"/>
      <c r="D1160" s="323"/>
      <c r="E1160" s="260"/>
      <c r="F1160" s="261"/>
      <c r="G1160" s="80"/>
      <c r="H1160" s="299"/>
      <c r="I1160" s="81"/>
      <c r="J1160" s="253"/>
      <c r="K1160" s="3"/>
    </row>
    <row r="1161" spans="2:11" x14ac:dyDescent="0.2">
      <c r="B1161" s="3"/>
      <c r="C1161" s="310"/>
      <c r="D1161" s="323"/>
      <c r="E1161" s="260"/>
      <c r="F1161" s="261"/>
      <c r="G1161" s="80"/>
      <c r="H1161" s="299"/>
      <c r="I1161" s="81"/>
      <c r="J1161" s="253"/>
      <c r="K1161" s="3"/>
    </row>
    <row r="1162" spans="2:11" x14ac:dyDescent="0.2">
      <c r="B1162" s="3"/>
      <c r="C1162" s="310"/>
      <c r="D1162" s="323"/>
      <c r="E1162" s="260"/>
      <c r="F1162" s="261"/>
      <c r="G1162" s="80"/>
      <c r="H1162" s="299"/>
      <c r="I1162" s="81"/>
      <c r="J1162" s="253"/>
      <c r="K1162" s="3"/>
    </row>
    <row r="1163" spans="2:11" x14ac:dyDescent="0.2">
      <c r="B1163" s="3"/>
      <c r="C1163" s="310"/>
      <c r="D1163" s="323"/>
      <c r="E1163" s="260"/>
      <c r="F1163" s="261"/>
      <c r="G1163" s="80"/>
      <c r="H1163" s="299"/>
      <c r="I1163" s="81"/>
      <c r="J1163" s="253"/>
      <c r="K1163" s="3"/>
    </row>
    <row r="1164" spans="2:11" x14ac:dyDescent="0.2">
      <c r="B1164" s="3"/>
      <c r="C1164" s="310"/>
      <c r="D1164" s="323"/>
      <c r="E1164" s="260"/>
      <c r="F1164" s="261"/>
      <c r="G1164" s="80"/>
      <c r="H1164" s="299"/>
      <c r="I1164" s="81"/>
      <c r="J1164" s="253"/>
      <c r="K1164" s="3"/>
    </row>
    <row r="1165" spans="2:11" x14ac:dyDescent="0.2">
      <c r="B1165" s="3"/>
      <c r="C1165" s="310"/>
      <c r="D1165" s="323"/>
      <c r="E1165" s="260"/>
      <c r="F1165" s="261"/>
      <c r="G1165" s="80"/>
      <c r="H1165" s="299"/>
      <c r="I1165" s="81"/>
      <c r="J1165" s="253"/>
      <c r="K1165" s="3"/>
    </row>
    <row r="1166" spans="2:11" x14ac:dyDescent="0.2">
      <c r="B1166" s="3"/>
      <c r="C1166" s="310"/>
      <c r="D1166" s="323"/>
      <c r="E1166" s="260"/>
      <c r="F1166" s="261"/>
      <c r="G1166" s="80"/>
      <c r="H1166" s="299"/>
      <c r="I1166" s="81"/>
      <c r="J1166" s="253"/>
      <c r="K1166" s="3"/>
    </row>
    <row r="1167" spans="2:11" x14ac:dyDescent="0.2">
      <c r="B1167" s="3"/>
      <c r="C1167" s="310"/>
      <c r="D1167" s="323"/>
      <c r="E1167" s="260"/>
      <c r="F1167" s="261"/>
      <c r="G1167" s="80"/>
      <c r="H1167" s="299"/>
      <c r="I1167" s="81"/>
      <c r="J1167" s="253"/>
      <c r="K1167" s="3"/>
    </row>
    <row r="1168" spans="2:11" x14ac:dyDescent="0.2">
      <c r="B1168" s="3"/>
      <c r="C1168" s="310"/>
      <c r="D1168" s="323"/>
      <c r="E1168" s="260"/>
      <c r="F1168" s="261"/>
      <c r="G1168" s="80"/>
      <c r="H1168" s="299"/>
      <c r="I1168" s="81"/>
      <c r="J1168" s="253"/>
      <c r="K1168" s="3"/>
    </row>
    <row r="1169" spans="2:11" x14ac:dyDescent="0.2">
      <c r="B1169" s="3"/>
      <c r="C1169" s="310"/>
      <c r="D1169" s="323"/>
      <c r="E1169" s="260"/>
      <c r="F1169" s="261"/>
      <c r="G1169" s="80"/>
      <c r="H1169" s="299"/>
      <c r="I1169" s="81"/>
      <c r="J1169" s="253"/>
      <c r="K1169" s="3"/>
    </row>
    <row r="1170" spans="2:11" x14ac:dyDescent="0.2">
      <c r="B1170" s="3"/>
      <c r="C1170" s="310"/>
      <c r="D1170" s="323"/>
      <c r="E1170" s="260"/>
      <c r="F1170" s="261"/>
      <c r="G1170" s="80"/>
      <c r="H1170" s="299"/>
      <c r="I1170" s="81"/>
      <c r="J1170" s="253"/>
      <c r="K1170" s="3"/>
    </row>
    <row r="1171" spans="2:11" x14ac:dyDescent="0.2">
      <c r="B1171" s="3"/>
      <c r="C1171" s="310"/>
      <c r="D1171" s="323"/>
      <c r="E1171" s="260"/>
      <c r="F1171" s="261"/>
      <c r="G1171" s="80"/>
      <c r="H1171" s="299"/>
      <c r="I1171" s="81"/>
      <c r="J1171" s="253"/>
      <c r="K1171" s="3"/>
    </row>
    <row r="1172" spans="2:11" x14ac:dyDescent="0.2">
      <c r="B1172" s="3"/>
      <c r="C1172" s="310"/>
      <c r="D1172" s="323"/>
      <c r="E1172" s="260"/>
      <c r="F1172" s="261"/>
      <c r="G1172" s="80"/>
      <c r="H1172" s="299"/>
      <c r="I1172" s="81"/>
      <c r="J1172" s="253"/>
      <c r="K1172" s="3"/>
    </row>
    <row r="1173" spans="2:11" x14ac:dyDescent="0.2">
      <c r="B1173" s="3"/>
      <c r="C1173" s="310"/>
      <c r="D1173" s="323"/>
      <c r="E1173" s="260"/>
      <c r="F1173" s="261"/>
      <c r="G1173" s="80"/>
      <c r="H1173" s="299"/>
      <c r="I1173" s="81"/>
      <c r="J1173" s="253"/>
      <c r="K1173" s="3"/>
    </row>
    <row r="1174" spans="2:11" x14ac:dyDescent="0.2">
      <c r="B1174" s="3"/>
      <c r="C1174" s="310"/>
      <c r="D1174" s="323"/>
      <c r="E1174" s="260"/>
      <c r="F1174" s="261"/>
      <c r="G1174" s="80"/>
      <c r="H1174" s="299"/>
      <c r="I1174" s="81"/>
      <c r="J1174" s="253"/>
      <c r="K1174" s="3"/>
    </row>
    <row r="1175" spans="2:11" x14ac:dyDescent="0.2">
      <c r="B1175" s="3"/>
      <c r="C1175" s="310"/>
      <c r="D1175" s="323"/>
      <c r="E1175" s="260"/>
      <c r="F1175" s="261"/>
      <c r="G1175" s="80"/>
      <c r="H1175" s="299"/>
      <c r="I1175" s="81"/>
      <c r="J1175" s="253"/>
      <c r="K1175" s="3"/>
    </row>
    <row r="1176" spans="2:11" x14ac:dyDescent="0.2">
      <c r="B1176" s="3"/>
      <c r="C1176" s="310"/>
      <c r="D1176" s="323"/>
      <c r="E1176" s="260"/>
      <c r="F1176" s="261"/>
      <c r="G1176" s="80"/>
      <c r="H1176" s="299"/>
      <c r="I1176" s="81"/>
      <c r="J1176" s="253"/>
      <c r="K1176" s="3"/>
    </row>
    <row r="1177" spans="2:11" x14ac:dyDescent="0.2">
      <c r="B1177" s="3"/>
      <c r="C1177" s="310"/>
      <c r="D1177" s="323"/>
      <c r="E1177" s="260"/>
      <c r="F1177" s="261"/>
      <c r="G1177" s="80"/>
      <c r="H1177" s="299"/>
      <c r="I1177" s="81"/>
      <c r="J1177" s="253"/>
      <c r="K1177" s="3"/>
    </row>
    <row r="1178" spans="2:11" x14ac:dyDescent="0.2">
      <c r="B1178" s="3"/>
      <c r="C1178" s="310"/>
      <c r="D1178" s="323"/>
      <c r="E1178" s="260"/>
      <c r="F1178" s="261"/>
      <c r="G1178" s="80"/>
      <c r="H1178" s="299"/>
      <c r="I1178" s="81"/>
      <c r="J1178" s="253"/>
      <c r="K1178" s="3"/>
    </row>
    <row r="1179" spans="2:11" x14ac:dyDescent="0.2">
      <c r="B1179" s="3"/>
      <c r="C1179" s="310"/>
      <c r="D1179" s="323"/>
      <c r="E1179" s="260"/>
      <c r="F1179" s="261"/>
      <c r="G1179" s="80"/>
      <c r="H1179" s="299"/>
      <c r="I1179" s="81"/>
      <c r="J1179" s="253"/>
      <c r="K1179" s="3"/>
    </row>
    <row r="1180" spans="2:11" x14ac:dyDescent="0.2">
      <c r="B1180" s="3"/>
      <c r="C1180" s="310"/>
      <c r="D1180" s="323"/>
      <c r="E1180" s="260"/>
      <c r="F1180" s="261"/>
      <c r="G1180" s="80"/>
      <c r="H1180" s="299"/>
      <c r="I1180" s="81"/>
      <c r="J1180" s="253"/>
      <c r="K1180" s="3"/>
    </row>
    <row r="1181" spans="2:11" x14ac:dyDescent="0.2">
      <c r="B1181" s="3"/>
      <c r="C1181" s="310"/>
      <c r="D1181" s="323"/>
      <c r="E1181" s="260"/>
      <c r="F1181" s="261"/>
      <c r="G1181" s="80"/>
      <c r="H1181" s="299"/>
      <c r="I1181" s="81"/>
      <c r="J1181" s="253"/>
      <c r="K1181" s="3"/>
    </row>
    <row r="1182" spans="2:11" x14ac:dyDescent="0.2">
      <c r="B1182" s="3"/>
      <c r="C1182" s="310"/>
      <c r="D1182" s="323"/>
      <c r="E1182" s="260"/>
      <c r="F1182" s="261"/>
      <c r="G1182" s="80"/>
      <c r="H1182" s="299"/>
      <c r="I1182" s="81"/>
      <c r="J1182" s="253"/>
      <c r="K1182" s="3"/>
    </row>
    <row r="1183" spans="2:11" x14ac:dyDescent="0.2">
      <c r="B1183" s="3"/>
      <c r="C1183" s="310"/>
      <c r="D1183" s="323"/>
      <c r="E1183" s="260"/>
      <c r="F1183" s="261"/>
      <c r="G1183" s="80"/>
      <c r="H1183" s="299"/>
      <c r="I1183" s="81"/>
      <c r="J1183" s="253"/>
      <c r="K1183" s="3"/>
    </row>
    <row r="1184" spans="2:11" x14ac:dyDescent="0.2">
      <c r="B1184" s="3"/>
      <c r="C1184" s="310"/>
      <c r="D1184" s="323"/>
      <c r="E1184" s="260"/>
      <c r="F1184" s="261"/>
      <c r="G1184" s="80"/>
      <c r="H1184" s="299"/>
      <c r="I1184" s="81"/>
      <c r="J1184" s="253"/>
      <c r="K1184" s="3"/>
    </row>
    <row r="1185" spans="2:11" x14ac:dyDescent="0.2">
      <c r="B1185" s="3"/>
      <c r="C1185" s="310"/>
      <c r="D1185" s="323"/>
      <c r="E1185" s="260"/>
      <c r="F1185" s="261"/>
      <c r="G1185" s="80"/>
      <c r="H1185" s="299"/>
      <c r="I1185" s="81"/>
      <c r="J1185" s="253"/>
      <c r="K1185" s="3"/>
    </row>
    <row r="1186" spans="2:11" x14ac:dyDescent="0.2">
      <c r="B1186" s="3"/>
      <c r="C1186" s="310"/>
      <c r="D1186" s="323"/>
      <c r="E1186" s="260"/>
      <c r="F1186" s="261"/>
      <c r="G1186" s="80"/>
      <c r="H1186" s="299"/>
      <c r="I1186" s="81"/>
      <c r="J1186" s="253"/>
      <c r="K1186" s="3"/>
    </row>
    <row r="1187" spans="2:11" x14ac:dyDescent="0.2">
      <c r="B1187" s="3"/>
      <c r="C1187" s="310"/>
      <c r="D1187" s="323"/>
      <c r="E1187" s="260"/>
      <c r="F1187" s="261"/>
      <c r="G1187" s="80"/>
      <c r="H1187" s="299"/>
      <c r="I1187" s="81"/>
      <c r="J1187" s="253"/>
      <c r="K1187" s="3"/>
    </row>
    <row r="1188" spans="2:11" x14ac:dyDescent="0.2">
      <c r="B1188" s="3"/>
      <c r="C1188" s="310"/>
      <c r="D1188" s="323"/>
      <c r="E1188" s="260"/>
      <c r="F1188" s="261"/>
      <c r="G1188" s="80"/>
      <c r="H1188" s="299"/>
      <c r="I1188" s="81"/>
      <c r="J1188" s="253"/>
      <c r="K1188" s="3"/>
    </row>
    <row r="1189" spans="2:11" x14ac:dyDescent="0.2">
      <c r="B1189" s="3"/>
      <c r="C1189" s="310"/>
      <c r="D1189" s="323"/>
      <c r="E1189" s="260"/>
      <c r="F1189" s="261"/>
      <c r="G1189" s="80"/>
      <c r="H1189" s="299"/>
      <c r="I1189" s="81"/>
      <c r="J1189" s="253"/>
      <c r="K1189" s="3"/>
    </row>
    <row r="1190" spans="2:11" x14ac:dyDescent="0.2">
      <c r="B1190" s="3"/>
      <c r="C1190" s="310"/>
      <c r="D1190" s="323"/>
      <c r="E1190" s="260"/>
      <c r="F1190" s="261"/>
      <c r="G1190" s="80"/>
      <c r="H1190" s="299"/>
      <c r="I1190" s="81"/>
      <c r="J1190" s="253"/>
      <c r="K1190" s="3"/>
    </row>
    <row r="1191" spans="2:11" x14ac:dyDescent="0.2">
      <c r="B1191" s="3"/>
      <c r="C1191" s="310"/>
      <c r="D1191" s="323"/>
      <c r="E1191" s="260"/>
      <c r="F1191" s="261"/>
      <c r="G1191" s="80"/>
      <c r="H1191" s="299"/>
      <c r="I1191" s="81"/>
      <c r="J1191" s="253"/>
      <c r="K1191" s="3"/>
    </row>
    <row r="1192" spans="2:11" x14ac:dyDescent="0.2">
      <c r="B1192" s="3"/>
      <c r="C1192" s="310"/>
      <c r="D1192" s="323"/>
      <c r="E1192" s="260"/>
      <c r="F1192" s="261"/>
      <c r="G1192" s="80"/>
      <c r="H1192" s="299"/>
      <c r="I1192" s="81"/>
      <c r="J1192" s="253"/>
      <c r="K1192" s="3"/>
    </row>
    <row r="1193" spans="2:11" x14ac:dyDescent="0.2">
      <c r="B1193" s="3"/>
      <c r="C1193" s="310"/>
      <c r="D1193" s="323"/>
      <c r="E1193" s="260"/>
      <c r="F1193" s="261"/>
      <c r="G1193" s="80"/>
      <c r="H1193" s="299"/>
      <c r="I1193" s="81"/>
      <c r="J1193" s="253"/>
      <c r="K1193" s="3"/>
    </row>
    <row r="1194" spans="2:11" x14ac:dyDescent="0.2">
      <c r="B1194" s="3"/>
      <c r="C1194" s="310"/>
      <c r="D1194" s="323"/>
      <c r="E1194" s="260"/>
      <c r="F1194" s="261"/>
      <c r="G1194" s="80"/>
      <c r="H1194" s="299"/>
      <c r="I1194" s="81"/>
      <c r="J1194" s="253"/>
      <c r="K1194" s="3"/>
    </row>
    <row r="1195" spans="2:11" x14ac:dyDescent="0.2">
      <c r="B1195" s="3"/>
      <c r="C1195" s="310"/>
      <c r="D1195" s="323"/>
      <c r="E1195" s="260"/>
      <c r="F1195" s="261"/>
      <c r="G1195" s="80"/>
      <c r="H1195" s="299"/>
      <c r="I1195" s="81"/>
      <c r="J1195" s="253"/>
      <c r="K1195" s="3"/>
    </row>
    <row r="1196" spans="2:11" x14ac:dyDescent="0.2">
      <c r="B1196" s="3"/>
      <c r="C1196" s="310"/>
      <c r="D1196" s="323"/>
      <c r="E1196" s="260"/>
      <c r="F1196" s="261"/>
      <c r="G1196" s="80"/>
      <c r="H1196" s="299"/>
      <c r="I1196" s="81"/>
      <c r="J1196" s="253"/>
      <c r="K1196" s="3"/>
    </row>
    <row r="1197" spans="2:11" x14ac:dyDescent="0.2">
      <c r="B1197" s="3"/>
      <c r="C1197" s="310"/>
      <c r="D1197" s="323"/>
      <c r="E1197" s="260"/>
      <c r="F1197" s="261"/>
      <c r="G1197" s="80"/>
      <c r="H1197" s="299"/>
      <c r="I1197" s="81"/>
      <c r="J1197" s="253"/>
      <c r="K1197" s="3"/>
    </row>
    <row r="1198" spans="2:11" x14ac:dyDescent="0.2">
      <c r="B1198" s="3"/>
      <c r="C1198" s="310"/>
      <c r="D1198" s="323"/>
      <c r="E1198" s="260"/>
      <c r="F1198" s="261"/>
      <c r="G1198" s="80"/>
      <c r="H1198" s="299"/>
      <c r="I1198" s="81"/>
      <c r="J1198" s="253"/>
      <c r="K1198" s="3"/>
    </row>
    <row r="1199" spans="2:11" x14ac:dyDescent="0.2">
      <c r="B1199" s="3"/>
      <c r="C1199" s="310"/>
      <c r="D1199" s="323"/>
      <c r="E1199" s="260"/>
      <c r="F1199" s="261"/>
      <c r="G1199" s="80"/>
      <c r="H1199" s="299"/>
      <c r="I1199" s="81"/>
      <c r="J1199" s="253"/>
      <c r="K1199" s="3"/>
    </row>
    <row r="1200" spans="2:11" x14ac:dyDescent="0.2">
      <c r="B1200" s="3"/>
      <c r="C1200" s="310"/>
      <c r="D1200" s="323"/>
      <c r="E1200" s="260"/>
      <c r="F1200" s="261"/>
      <c r="G1200" s="80"/>
      <c r="H1200" s="299"/>
      <c r="I1200" s="81"/>
      <c r="J1200" s="253"/>
      <c r="K1200" s="3"/>
    </row>
    <row r="1201" spans="2:11" x14ac:dyDescent="0.2">
      <c r="B1201" s="3"/>
      <c r="C1201" s="310"/>
      <c r="D1201" s="323"/>
      <c r="E1201" s="260"/>
      <c r="F1201" s="261"/>
      <c r="G1201" s="80"/>
      <c r="H1201" s="299"/>
      <c r="I1201" s="81"/>
      <c r="J1201" s="253"/>
      <c r="K1201" s="3"/>
    </row>
    <row r="1202" spans="2:11" x14ac:dyDescent="0.2">
      <c r="B1202" s="3"/>
      <c r="C1202" s="310"/>
      <c r="D1202" s="323"/>
      <c r="E1202" s="260"/>
      <c r="F1202" s="261"/>
      <c r="G1202" s="80"/>
      <c r="H1202" s="299"/>
      <c r="I1202" s="81"/>
      <c r="J1202" s="253"/>
      <c r="K1202" s="3"/>
    </row>
    <row r="1203" spans="2:11" x14ac:dyDescent="0.2">
      <c r="B1203" s="3"/>
      <c r="C1203" s="310"/>
      <c r="D1203" s="323"/>
      <c r="E1203" s="260"/>
      <c r="F1203" s="261"/>
      <c r="G1203" s="80"/>
      <c r="H1203" s="299"/>
      <c r="I1203" s="81"/>
      <c r="J1203" s="253"/>
      <c r="K1203" s="3"/>
    </row>
    <row r="1204" spans="2:11" x14ac:dyDescent="0.2">
      <c r="B1204" s="3"/>
      <c r="C1204" s="310"/>
      <c r="D1204" s="323"/>
      <c r="E1204" s="260"/>
      <c r="F1204" s="261"/>
      <c r="G1204" s="80"/>
      <c r="H1204" s="299"/>
      <c r="I1204" s="81"/>
      <c r="J1204" s="253"/>
      <c r="K1204" s="3"/>
    </row>
    <row r="1205" spans="2:11" x14ac:dyDescent="0.2">
      <c r="B1205" s="3"/>
      <c r="C1205" s="310"/>
      <c r="D1205" s="323"/>
      <c r="E1205" s="260"/>
      <c r="F1205" s="261"/>
      <c r="G1205" s="80"/>
      <c r="H1205" s="299"/>
      <c r="I1205" s="81"/>
      <c r="J1205" s="253"/>
      <c r="K1205" s="3"/>
    </row>
    <row r="1206" spans="2:11" x14ac:dyDescent="0.2">
      <c r="B1206" s="3"/>
      <c r="C1206" s="310"/>
      <c r="D1206" s="323"/>
      <c r="E1206" s="260"/>
      <c r="F1206" s="261"/>
      <c r="G1206" s="80"/>
      <c r="H1206" s="299"/>
      <c r="I1206" s="81"/>
      <c r="J1206" s="253"/>
      <c r="K1206" s="3"/>
    </row>
    <row r="1207" spans="2:11" x14ac:dyDescent="0.2">
      <c r="B1207" s="3"/>
      <c r="C1207" s="310"/>
      <c r="D1207" s="323"/>
      <c r="E1207" s="260"/>
      <c r="F1207" s="261"/>
      <c r="G1207" s="80"/>
      <c r="H1207" s="299"/>
      <c r="I1207" s="81"/>
      <c r="J1207" s="253"/>
      <c r="K1207" s="3"/>
    </row>
    <row r="1208" spans="2:11" x14ac:dyDescent="0.2">
      <c r="B1208" s="3"/>
      <c r="C1208" s="310"/>
      <c r="D1208" s="323"/>
      <c r="E1208" s="260"/>
      <c r="F1208" s="261"/>
      <c r="G1208" s="80"/>
      <c r="H1208" s="299"/>
      <c r="I1208" s="81"/>
      <c r="J1208" s="253"/>
      <c r="K1208" s="3"/>
    </row>
    <row r="1209" spans="2:11" x14ac:dyDescent="0.2">
      <c r="B1209" s="3"/>
      <c r="C1209" s="310"/>
      <c r="D1209" s="323"/>
      <c r="E1209" s="260"/>
      <c r="F1209" s="261"/>
      <c r="G1209" s="80"/>
      <c r="H1209" s="299"/>
      <c r="I1209" s="81"/>
      <c r="J1209" s="253"/>
      <c r="K1209" s="3"/>
    </row>
    <row r="1210" spans="2:11" x14ac:dyDescent="0.2">
      <c r="B1210" s="3"/>
      <c r="C1210" s="310"/>
      <c r="D1210" s="323"/>
      <c r="E1210" s="260"/>
      <c r="F1210" s="261"/>
      <c r="G1210" s="80"/>
      <c r="H1210" s="299"/>
      <c r="I1210" s="81"/>
      <c r="J1210" s="253"/>
      <c r="K1210" s="3"/>
    </row>
    <row r="1211" spans="2:11" x14ac:dyDescent="0.2">
      <c r="B1211" s="3"/>
      <c r="C1211" s="310"/>
      <c r="D1211" s="323"/>
      <c r="E1211" s="260"/>
      <c r="F1211" s="261"/>
      <c r="G1211" s="80"/>
      <c r="H1211" s="299"/>
      <c r="I1211" s="81"/>
      <c r="J1211" s="253"/>
      <c r="K1211" s="3"/>
    </row>
    <row r="1212" spans="2:11" x14ac:dyDescent="0.2">
      <c r="B1212" s="3"/>
      <c r="C1212" s="310"/>
      <c r="D1212" s="323"/>
      <c r="E1212" s="260"/>
      <c r="F1212" s="261"/>
      <c r="G1212" s="80"/>
      <c r="H1212" s="299"/>
      <c r="I1212" s="81"/>
      <c r="J1212" s="253"/>
      <c r="K1212" s="3"/>
    </row>
    <row r="1213" spans="2:11" x14ac:dyDescent="0.2">
      <c r="B1213" s="3"/>
      <c r="C1213" s="310"/>
      <c r="D1213" s="323"/>
      <c r="E1213" s="260"/>
      <c r="F1213" s="261"/>
      <c r="G1213" s="80"/>
      <c r="H1213" s="299"/>
      <c r="I1213" s="81"/>
      <c r="J1213" s="253"/>
      <c r="K1213" s="3"/>
    </row>
    <row r="1214" spans="2:11" x14ac:dyDescent="0.2">
      <c r="B1214" s="3"/>
      <c r="C1214" s="310"/>
      <c r="D1214" s="323"/>
      <c r="E1214" s="260"/>
      <c r="F1214" s="261"/>
      <c r="G1214" s="80"/>
      <c r="H1214" s="299"/>
      <c r="I1214" s="81"/>
      <c r="J1214" s="253"/>
      <c r="K1214" s="3"/>
    </row>
    <row r="1215" spans="2:11" x14ac:dyDescent="0.2">
      <c r="B1215" s="3"/>
      <c r="C1215" s="310"/>
      <c r="D1215" s="323"/>
      <c r="E1215" s="260"/>
      <c r="F1215" s="261"/>
      <c r="G1215" s="80"/>
      <c r="H1215" s="299"/>
      <c r="I1215" s="81"/>
      <c r="J1215" s="253"/>
      <c r="K1215" s="3"/>
    </row>
    <row r="1216" spans="2:11" x14ac:dyDescent="0.2">
      <c r="B1216" s="3"/>
      <c r="C1216" s="310"/>
      <c r="D1216" s="323"/>
      <c r="E1216" s="260"/>
      <c r="F1216" s="261"/>
      <c r="G1216" s="80"/>
      <c r="H1216" s="299"/>
      <c r="I1216" s="81"/>
      <c r="J1216" s="253"/>
      <c r="K1216" s="3"/>
    </row>
    <row r="1217" spans="2:11" x14ac:dyDescent="0.2">
      <c r="B1217" s="3"/>
      <c r="C1217" s="310"/>
      <c r="D1217" s="323"/>
      <c r="E1217" s="260"/>
      <c r="F1217" s="261"/>
      <c r="G1217" s="80"/>
      <c r="H1217" s="299"/>
      <c r="I1217" s="81"/>
      <c r="J1217" s="253"/>
      <c r="K1217" s="3"/>
    </row>
    <row r="1218" spans="2:11" x14ac:dyDescent="0.2">
      <c r="B1218" s="3"/>
      <c r="C1218" s="310"/>
      <c r="D1218" s="323"/>
      <c r="E1218" s="260"/>
      <c r="F1218" s="261"/>
      <c r="G1218" s="80"/>
      <c r="H1218" s="299"/>
      <c r="I1218" s="81"/>
      <c r="J1218" s="253"/>
      <c r="K1218" s="3"/>
    </row>
    <row r="1219" spans="2:11" x14ac:dyDescent="0.2">
      <c r="B1219" s="3"/>
      <c r="C1219" s="310"/>
      <c r="D1219" s="323"/>
      <c r="E1219" s="260"/>
      <c r="F1219" s="261"/>
      <c r="G1219" s="80"/>
      <c r="H1219" s="299"/>
      <c r="I1219" s="81"/>
      <c r="J1219" s="253"/>
      <c r="K1219" s="3"/>
    </row>
    <row r="1220" spans="2:11" x14ac:dyDescent="0.2">
      <c r="B1220" s="3"/>
      <c r="C1220" s="310"/>
      <c r="D1220" s="323"/>
      <c r="E1220" s="260"/>
      <c r="F1220" s="261"/>
      <c r="G1220" s="80"/>
      <c r="H1220" s="299"/>
      <c r="I1220" s="81"/>
      <c r="J1220" s="253"/>
      <c r="K1220" s="3"/>
    </row>
    <row r="1221" spans="2:11" x14ac:dyDescent="0.2">
      <c r="B1221" s="3"/>
      <c r="C1221" s="310"/>
      <c r="D1221" s="323"/>
      <c r="E1221" s="260"/>
      <c r="F1221" s="261"/>
      <c r="G1221" s="80"/>
      <c r="H1221" s="299"/>
      <c r="I1221" s="81"/>
      <c r="J1221" s="253"/>
      <c r="K1221" s="3"/>
    </row>
    <row r="1222" spans="2:11" x14ac:dyDescent="0.2">
      <c r="B1222" s="3"/>
      <c r="C1222" s="310"/>
      <c r="D1222" s="323"/>
      <c r="E1222" s="260"/>
      <c r="F1222" s="261"/>
      <c r="G1222" s="80"/>
      <c r="H1222" s="299"/>
      <c r="I1222" s="81"/>
      <c r="J1222" s="253"/>
      <c r="K1222" s="3"/>
    </row>
    <row r="1223" spans="2:11" x14ac:dyDescent="0.2">
      <c r="B1223" s="3"/>
      <c r="C1223" s="310"/>
      <c r="D1223" s="323"/>
      <c r="E1223" s="260"/>
      <c r="F1223" s="261"/>
      <c r="G1223" s="80"/>
      <c r="H1223" s="299"/>
      <c r="I1223" s="81"/>
      <c r="J1223" s="253"/>
      <c r="K1223" s="3"/>
    </row>
    <row r="1224" spans="2:11" x14ac:dyDescent="0.2">
      <c r="B1224" s="3"/>
      <c r="C1224" s="310"/>
      <c r="D1224" s="323"/>
      <c r="E1224" s="260"/>
      <c r="F1224" s="261"/>
      <c r="G1224" s="80"/>
      <c r="H1224" s="299"/>
      <c r="I1224" s="81"/>
      <c r="J1224" s="253"/>
      <c r="K1224" s="3"/>
    </row>
    <row r="1225" spans="2:11" x14ac:dyDescent="0.2">
      <c r="B1225" s="3"/>
      <c r="C1225" s="310"/>
      <c r="D1225" s="323"/>
      <c r="E1225" s="260"/>
      <c r="F1225" s="261"/>
      <c r="G1225" s="80"/>
      <c r="H1225" s="299"/>
      <c r="I1225" s="81"/>
      <c r="J1225" s="253"/>
      <c r="K1225" s="3"/>
    </row>
    <row r="1226" spans="2:11" x14ac:dyDescent="0.2">
      <c r="B1226" s="3"/>
      <c r="C1226" s="310"/>
      <c r="D1226" s="323"/>
      <c r="E1226" s="260"/>
      <c r="F1226" s="261"/>
      <c r="G1226" s="80"/>
      <c r="H1226" s="299"/>
      <c r="I1226" s="81"/>
      <c r="J1226" s="253"/>
      <c r="K1226" s="3"/>
    </row>
    <row r="1227" spans="2:11" x14ac:dyDescent="0.2">
      <c r="B1227" s="3"/>
      <c r="C1227" s="310"/>
      <c r="D1227" s="323"/>
      <c r="E1227" s="260"/>
      <c r="F1227" s="261"/>
      <c r="G1227" s="80"/>
      <c r="H1227" s="299"/>
      <c r="I1227" s="81"/>
      <c r="J1227" s="253"/>
      <c r="K1227" s="3"/>
    </row>
    <row r="1228" spans="2:11" x14ac:dyDescent="0.2">
      <c r="B1228" s="3"/>
      <c r="C1228" s="310"/>
      <c r="D1228" s="323"/>
      <c r="E1228" s="260"/>
      <c r="F1228" s="261"/>
      <c r="G1228" s="80"/>
      <c r="H1228" s="299"/>
      <c r="I1228" s="81"/>
      <c r="J1228" s="253"/>
      <c r="K1228" s="3"/>
    </row>
    <row r="1229" spans="2:11" x14ac:dyDescent="0.2">
      <c r="B1229" s="3"/>
      <c r="C1229" s="310"/>
      <c r="D1229" s="323"/>
      <c r="E1229" s="260"/>
      <c r="F1229" s="261"/>
      <c r="G1229" s="80"/>
      <c r="H1229" s="299"/>
      <c r="I1229" s="81"/>
      <c r="J1229" s="253"/>
      <c r="K1229" s="3"/>
    </row>
    <row r="1230" spans="2:11" x14ac:dyDescent="0.2">
      <c r="B1230" s="3"/>
      <c r="C1230" s="310"/>
      <c r="D1230" s="323"/>
      <c r="E1230" s="260"/>
      <c r="F1230" s="261"/>
      <c r="G1230" s="80"/>
      <c r="H1230" s="299"/>
      <c r="I1230" s="81"/>
      <c r="J1230" s="253"/>
      <c r="K1230" s="3"/>
    </row>
    <row r="1231" spans="2:11" x14ac:dyDescent="0.2">
      <c r="B1231" s="3"/>
      <c r="C1231" s="310"/>
      <c r="D1231" s="323"/>
      <c r="E1231" s="260"/>
      <c r="F1231" s="261"/>
      <c r="G1231" s="80"/>
      <c r="H1231" s="299"/>
      <c r="I1231" s="81"/>
      <c r="J1231" s="253"/>
      <c r="K1231" s="3"/>
    </row>
    <row r="1232" spans="2:11" x14ac:dyDescent="0.2">
      <c r="B1232" s="3"/>
      <c r="C1232" s="310"/>
      <c r="D1232" s="323"/>
      <c r="E1232" s="260"/>
      <c r="F1232" s="261"/>
      <c r="G1232" s="80"/>
      <c r="H1232" s="299"/>
      <c r="I1232" s="81"/>
      <c r="J1232" s="253"/>
      <c r="K1232" s="3"/>
    </row>
    <row r="1233" spans="2:11" x14ac:dyDescent="0.2">
      <c r="B1233" s="3"/>
      <c r="C1233" s="310"/>
      <c r="D1233" s="323"/>
      <c r="E1233" s="260"/>
      <c r="F1233" s="261"/>
      <c r="G1233" s="80"/>
      <c r="H1233" s="299"/>
      <c r="I1233" s="81"/>
      <c r="J1233" s="253"/>
      <c r="K1233" s="3"/>
    </row>
    <row r="1234" spans="2:11" x14ac:dyDescent="0.2">
      <c r="B1234" s="3"/>
      <c r="C1234" s="310"/>
      <c r="D1234" s="323"/>
      <c r="E1234" s="260"/>
      <c r="F1234" s="261"/>
      <c r="G1234" s="80"/>
      <c r="H1234" s="299"/>
      <c r="I1234" s="81"/>
      <c r="J1234" s="253"/>
      <c r="K1234" s="3"/>
    </row>
    <row r="1235" spans="2:11" x14ac:dyDescent="0.2">
      <c r="B1235" s="3"/>
      <c r="C1235" s="310"/>
      <c r="D1235" s="323"/>
      <c r="E1235" s="260"/>
      <c r="F1235" s="261"/>
      <c r="G1235" s="80"/>
      <c r="H1235" s="299"/>
      <c r="I1235" s="81"/>
      <c r="J1235" s="253"/>
      <c r="K1235" s="3"/>
    </row>
    <row r="1236" spans="2:11" x14ac:dyDescent="0.2">
      <c r="B1236" s="3"/>
      <c r="C1236" s="310"/>
      <c r="D1236" s="323"/>
      <c r="E1236" s="260"/>
      <c r="F1236" s="261"/>
      <c r="G1236" s="80"/>
      <c r="H1236" s="299"/>
      <c r="I1236" s="81"/>
      <c r="J1236" s="253"/>
      <c r="K1236" s="3"/>
    </row>
    <row r="1237" spans="2:11" x14ac:dyDescent="0.2">
      <c r="B1237" s="3"/>
      <c r="C1237" s="310"/>
      <c r="D1237" s="323"/>
      <c r="E1237" s="260"/>
      <c r="F1237" s="261"/>
      <c r="G1237" s="80"/>
      <c r="H1237" s="299"/>
      <c r="I1237" s="81"/>
      <c r="J1237" s="253"/>
      <c r="K1237" s="3"/>
    </row>
    <row r="1238" spans="2:11" x14ac:dyDescent="0.2">
      <c r="B1238" s="3"/>
      <c r="C1238" s="310"/>
      <c r="D1238" s="323"/>
      <c r="E1238" s="260"/>
      <c r="F1238" s="261"/>
      <c r="G1238" s="80"/>
      <c r="H1238" s="299"/>
      <c r="I1238" s="81"/>
      <c r="J1238" s="253"/>
      <c r="K1238" s="3"/>
    </row>
    <row r="1239" spans="2:11" x14ac:dyDescent="0.2">
      <c r="B1239" s="3"/>
      <c r="C1239" s="310"/>
      <c r="D1239" s="323"/>
      <c r="E1239" s="260"/>
      <c r="F1239" s="261"/>
      <c r="G1239" s="80"/>
      <c r="H1239" s="299"/>
      <c r="I1239" s="81"/>
      <c r="J1239" s="253"/>
      <c r="K1239" s="3"/>
    </row>
    <row r="1240" spans="2:11" x14ac:dyDescent="0.2">
      <c r="B1240" s="3"/>
      <c r="C1240" s="310"/>
      <c r="D1240" s="323"/>
      <c r="E1240" s="260"/>
      <c r="F1240" s="261"/>
      <c r="G1240" s="80"/>
      <c r="H1240" s="299"/>
      <c r="I1240" s="81"/>
      <c r="J1240" s="253"/>
      <c r="K1240" s="3"/>
    </row>
    <row r="1241" spans="2:11" x14ac:dyDescent="0.2">
      <c r="B1241" s="3"/>
      <c r="C1241" s="310"/>
      <c r="D1241" s="323"/>
      <c r="E1241" s="260"/>
      <c r="F1241" s="261"/>
      <c r="G1241" s="80"/>
      <c r="H1241" s="299"/>
      <c r="I1241" s="81"/>
      <c r="J1241" s="253"/>
      <c r="K1241" s="3"/>
    </row>
    <row r="1242" spans="2:11" x14ac:dyDescent="0.2">
      <c r="B1242" s="3"/>
      <c r="C1242" s="310"/>
      <c r="D1242" s="323"/>
      <c r="E1242" s="260"/>
      <c r="F1242" s="261"/>
      <c r="G1242" s="80"/>
      <c r="H1242" s="299"/>
      <c r="I1242" s="81"/>
      <c r="J1242" s="253"/>
      <c r="K1242" s="3"/>
    </row>
    <row r="1243" spans="2:11" x14ac:dyDescent="0.2">
      <c r="B1243" s="3"/>
      <c r="C1243" s="310"/>
      <c r="D1243" s="323"/>
      <c r="E1243" s="260"/>
      <c r="F1243" s="261"/>
      <c r="G1243" s="80"/>
      <c r="H1243" s="299"/>
      <c r="I1243" s="81"/>
      <c r="J1243" s="253"/>
      <c r="K1243" s="3"/>
    </row>
    <row r="1244" spans="2:11" x14ac:dyDescent="0.2">
      <c r="B1244" s="3"/>
      <c r="C1244" s="310"/>
      <c r="D1244" s="323"/>
      <c r="E1244" s="260"/>
      <c r="F1244" s="261"/>
      <c r="G1244" s="80"/>
      <c r="H1244" s="299"/>
      <c r="I1244" s="81"/>
      <c r="J1244" s="253"/>
      <c r="K1244" s="3"/>
    </row>
    <row r="1245" spans="2:11" x14ac:dyDescent="0.2">
      <c r="B1245" s="3"/>
      <c r="C1245" s="310"/>
      <c r="D1245" s="323"/>
      <c r="E1245" s="260"/>
      <c r="F1245" s="261"/>
      <c r="G1245" s="80"/>
      <c r="H1245" s="299"/>
      <c r="I1245" s="81"/>
      <c r="J1245" s="253"/>
      <c r="K1245" s="3"/>
    </row>
    <row r="1246" spans="2:11" x14ac:dyDescent="0.2">
      <c r="B1246" s="3"/>
      <c r="C1246" s="310"/>
      <c r="D1246" s="323"/>
      <c r="E1246" s="260"/>
      <c r="F1246" s="261"/>
      <c r="G1246" s="80"/>
      <c r="H1246" s="299"/>
      <c r="I1246" s="81"/>
      <c r="J1246" s="253"/>
      <c r="K1246" s="3"/>
    </row>
    <row r="1247" spans="2:11" x14ac:dyDescent="0.2">
      <c r="B1247" s="3"/>
      <c r="C1247" s="310"/>
      <c r="D1247" s="323"/>
      <c r="E1247" s="260"/>
      <c r="F1247" s="261"/>
      <c r="G1247" s="80"/>
      <c r="H1247" s="299"/>
      <c r="I1247" s="81"/>
      <c r="J1247" s="253"/>
      <c r="K1247" s="3"/>
    </row>
    <row r="1248" spans="2:11" x14ac:dyDescent="0.2">
      <c r="B1248" s="3"/>
      <c r="C1248" s="310"/>
      <c r="D1248" s="323"/>
      <c r="E1248" s="260"/>
      <c r="F1248" s="261"/>
      <c r="G1248" s="80"/>
      <c r="H1248" s="299"/>
      <c r="I1248" s="81"/>
      <c r="J1248" s="253"/>
      <c r="K1248" s="3"/>
    </row>
    <row r="1249" spans="2:11" x14ac:dyDescent="0.2">
      <c r="B1249" s="3"/>
      <c r="C1249" s="310"/>
      <c r="D1249" s="323"/>
      <c r="E1249" s="260"/>
      <c r="F1249" s="261"/>
      <c r="G1249" s="80"/>
      <c r="H1249" s="299"/>
      <c r="I1249" s="81"/>
      <c r="J1249" s="253"/>
      <c r="K1249" s="3"/>
    </row>
    <row r="1250" spans="2:11" x14ac:dyDescent="0.2">
      <c r="B1250" s="3"/>
      <c r="C1250" s="310"/>
      <c r="D1250" s="323"/>
      <c r="E1250" s="260"/>
      <c r="F1250" s="261"/>
      <c r="G1250" s="80"/>
      <c r="H1250" s="299"/>
      <c r="I1250" s="81"/>
      <c r="J1250" s="253"/>
      <c r="K1250" s="3"/>
    </row>
    <row r="1251" spans="2:11" x14ac:dyDescent="0.2">
      <c r="B1251" s="3"/>
      <c r="C1251" s="310"/>
      <c r="D1251" s="323"/>
      <c r="E1251" s="260"/>
      <c r="F1251" s="261"/>
      <c r="G1251" s="80"/>
      <c r="H1251" s="299"/>
      <c r="I1251" s="81"/>
      <c r="J1251" s="253"/>
      <c r="K1251" s="3"/>
    </row>
    <row r="1252" spans="2:11" x14ac:dyDescent="0.2">
      <c r="B1252" s="3"/>
      <c r="C1252" s="310"/>
      <c r="D1252" s="323"/>
      <c r="E1252" s="260"/>
      <c r="F1252" s="261"/>
      <c r="G1252" s="80"/>
      <c r="H1252" s="299"/>
      <c r="I1252" s="81"/>
      <c r="J1252" s="253"/>
      <c r="K1252" s="3"/>
    </row>
    <row r="1253" spans="2:11" x14ac:dyDescent="0.2">
      <c r="B1253" s="3"/>
      <c r="C1253" s="310"/>
      <c r="D1253" s="323"/>
      <c r="E1253" s="260"/>
      <c r="F1253" s="261"/>
      <c r="G1253" s="80"/>
      <c r="H1253" s="299"/>
      <c r="I1253" s="81"/>
      <c r="J1253" s="253"/>
      <c r="K1253" s="3"/>
    </row>
    <row r="1254" spans="2:11" x14ac:dyDescent="0.2">
      <c r="B1254" s="3"/>
      <c r="C1254" s="310"/>
      <c r="D1254" s="323"/>
      <c r="E1254" s="260"/>
      <c r="F1254" s="261"/>
      <c r="G1254" s="80"/>
      <c r="H1254" s="299"/>
      <c r="I1254" s="81"/>
      <c r="J1254" s="253"/>
      <c r="K1254" s="3"/>
    </row>
    <row r="1255" spans="2:11" x14ac:dyDescent="0.2">
      <c r="B1255" s="3"/>
      <c r="C1255" s="310"/>
      <c r="D1255" s="323"/>
      <c r="E1255" s="260"/>
      <c r="F1255" s="261"/>
      <c r="G1255" s="80"/>
      <c r="H1255" s="299"/>
      <c r="I1255" s="81"/>
      <c r="J1255" s="253"/>
      <c r="K1255" s="3"/>
    </row>
    <row r="1256" spans="2:11" x14ac:dyDescent="0.2">
      <c r="B1256" s="3"/>
      <c r="C1256" s="310"/>
      <c r="D1256" s="323"/>
      <c r="E1256" s="260"/>
      <c r="F1256" s="261"/>
      <c r="G1256" s="80"/>
      <c r="H1256" s="299"/>
      <c r="I1256" s="81"/>
      <c r="J1256" s="253"/>
      <c r="K1256" s="3"/>
    </row>
    <row r="1257" spans="2:11" x14ac:dyDescent="0.2">
      <c r="B1257" s="3"/>
      <c r="C1257" s="310"/>
      <c r="D1257" s="323"/>
      <c r="E1257" s="260"/>
      <c r="F1257" s="261"/>
      <c r="G1257" s="80"/>
      <c r="H1257" s="299"/>
      <c r="I1257" s="81"/>
      <c r="J1257" s="253"/>
      <c r="K1257" s="3"/>
    </row>
    <row r="1258" spans="2:11" x14ac:dyDescent="0.2">
      <c r="B1258" s="3"/>
      <c r="C1258" s="310"/>
      <c r="D1258" s="323"/>
      <c r="E1258" s="260"/>
      <c r="F1258" s="261"/>
      <c r="G1258" s="80"/>
      <c r="H1258" s="299"/>
      <c r="I1258" s="81"/>
      <c r="J1258" s="253"/>
      <c r="K1258" s="3"/>
    </row>
    <row r="1259" spans="2:11" x14ac:dyDescent="0.2">
      <c r="B1259" s="3"/>
      <c r="C1259" s="310"/>
      <c r="D1259" s="323"/>
      <c r="E1259" s="260"/>
      <c r="F1259" s="261"/>
      <c r="G1259" s="80"/>
      <c r="H1259" s="299"/>
      <c r="I1259" s="81"/>
      <c r="J1259" s="253"/>
      <c r="K1259" s="3"/>
    </row>
    <row r="1260" spans="2:11" x14ac:dyDescent="0.2">
      <c r="B1260" s="3"/>
      <c r="C1260" s="310"/>
      <c r="D1260" s="323"/>
      <c r="E1260" s="260"/>
      <c r="F1260" s="261"/>
      <c r="G1260" s="80"/>
      <c r="H1260" s="299"/>
      <c r="I1260" s="81"/>
      <c r="J1260" s="253"/>
      <c r="K1260" s="3"/>
    </row>
    <row r="1261" spans="2:11" x14ac:dyDescent="0.2">
      <c r="B1261" s="3"/>
      <c r="C1261" s="310"/>
      <c r="D1261" s="323"/>
      <c r="E1261" s="260"/>
      <c r="F1261" s="261"/>
      <c r="G1261" s="80"/>
      <c r="H1261" s="299"/>
      <c r="I1261" s="81"/>
      <c r="J1261" s="253"/>
      <c r="K1261" s="3"/>
    </row>
    <row r="1262" spans="2:11" x14ac:dyDescent="0.2">
      <c r="B1262" s="3"/>
      <c r="C1262" s="310"/>
      <c r="D1262" s="323"/>
      <c r="E1262" s="260"/>
      <c r="F1262" s="261"/>
      <c r="G1262" s="80"/>
      <c r="H1262" s="299"/>
      <c r="I1262" s="81"/>
      <c r="J1262" s="253"/>
      <c r="K1262" s="3"/>
    </row>
    <row r="1263" spans="2:11" x14ac:dyDescent="0.2">
      <c r="B1263" s="3"/>
      <c r="C1263" s="310"/>
      <c r="D1263" s="323"/>
      <c r="E1263" s="260"/>
      <c r="F1263" s="261"/>
      <c r="G1263" s="80"/>
      <c r="H1263" s="299"/>
      <c r="I1263" s="81"/>
      <c r="J1263" s="253"/>
      <c r="K1263" s="3"/>
    </row>
    <row r="1264" spans="2:11" x14ac:dyDescent="0.2">
      <c r="B1264" s="3"/>
      <c r="C1264" s="310"/>
      <c r="D1264" s="323"/>
      <c r="E1264" s="260"/>
      <c r="F1264" s="261"/>
      <c r="G1264" s="80"/>
      <c r="H1264" s="299"/>
      <c r="I1264" s="81"/>
      <c r="J1264" s="253"/>
      <c r="K1264" s="3"/>
    </row>
    <row r="1265" spans="2:11" x14ac:dyDescent="0.2">
      <c r="B1265" s="3"/>
      <c r="C1265" s="310"/>
      <c r="D1265" s="323"/>
      <c r="E1265" s="260"/>
      <c r="F1265" s="261"/>
      <c r="G1265" s="80"/>
      <c r="H1265" s="299"/>
      <c r="I1265" s="81"/>
      <c r="J1265" s="253"/>
      <c r="K1265" s="3"/>
    </row>
    <row r="1266" spans="2:11" x14ac:dyDescent="0.2">
      <c r="B1266" s="3"/>
      <c r="C1266" s="310"/>
      <c r="D1266" s="323"/>
      <c r="E1266" s="260"/>
      <c r="F1266" s="261"/>
      <c r="G1266" s="80"/>
      <c r="H1266" s="299"/>
      <c r="I1266" s="81"/>
      <c r="J1266" s="253"/>
      <c r="K1266" s="3"/>
    </row>
    <row r="1267" spans="2:11" x14ac:dyDescent="0.2">
      <c r="B1267" s="3"/>
      <c r="C1267" s="310"/>
      <c r="D1267" s="323"/>
      <c r="E1267" s="260"/>
      <c r="F1267" s="261"/>
      <c r="G1267" s="80"/>
      <c r="H1267" s="299"/>
      <c r="I1267" s="81"/>
      <c r="J1267" s="253"/>
      <c r="K1267" s="3"/>
    </row>
    <row r="1268" spans="2:11" x14ac:dyDescent="0.2">
      <c r="B1268" s="3"/>
      <c r="C1268" s="310"/>
      <c r="D1268" s="323"/>
      <c r="E1268" s="260"/>
      <c r="F1268" s="261"/>
      <c r="G1268" s="80"/>
      <c r="H1268" s="299"/>
      <c r="I1268" s="81"/>
      <c r="J1268" s="253"/>
      <c r="K1268" s="3"/>
    </row>
    <row r="1269" spans="2:11" x14ac:dyDescent="0.2">
      <c r="B1269" s="3"/>
      <c r="C1269" s="310"/>
      <c r="D1269" s="323"/>
      <c r="E1269" s="260"/>
      <c r="F1269" s="261"/>
      <c r="G1269" s="80"/>
      <c r="H1269" s="299"/>
      <c r="I1269" s="81"/>
      <c r="J1269" s="253"/>
      <c r="K1269" s="3"/>
    </row>
    <row r="1270" spans="2:11" x14ac:dyDescent="0.2">
      <c r="B1270" s="3"/>
      <c r="C1270" s="310"/>
      <c r="D1270" s="323"/>
      <c r="E1270" s="260"/>
      <c r="F1270" s="261"/>
      <c r="G1270" s="80"/>
      <c r="H1270" s="299"/>
      <c r="I1270" s="81"/>
      <c r="J1270" s="253"/>
      <c r="K1270" s="3"/>
    </row>
    <row r="1271" spans="2:11" x14ac:dyDescent="0.2">
      <c r="B1271" s="3"/>
      <c r="C1271" s="310"/>
      <c r="D1271" s="323"/>
      <c r="E1271" s="260"/>
      <c r="F1271" s="261"/>
      <c r="G1271" s="80"/>
      <c r="H1271" s="299"/>
      <c r="I1271" s="81"/>
      <c r="J1271" s="253"/>
      <c r="K1271" s="3"/>
    </row>
    <row r="1272" spans="2:11" x14ac:dyDescent="0.2">
      <c r="B1272" s="3"/>
      <c r="C1272" s="310"/>
      <c r="D1272" s="323"/>
      <c r="E1272" s="260"/>
      <c r="F1272" s="261"/>
      <c r="G1272" s="80"/>
      <c r="H1272" s="299"/>
      <c r="I1272" s="81"/>
      <c r="J1272" s="253"/>
      <c r="K1272" s="3"/>
    </row>
    <row r="1273" spans="2:11" x14ac:dyDescent="0.2">
      <c r="B1273" s="3"/>
      <c r="C1273" s="310"/>
      <c r="D1273" s="323"/>
      <c r="E1273" s="260"/>
      <c r="F1273" s="261"/>
      <c r="G1273" s="80"/>
      <c r="H1273" s="299"/>
      <c r="I1273" s="81"/>
      <c r="J1273" s="253"/>
      <c r="K1273" s="3"/>
    </row>
    <row r="1274" spans="2:11" x14ac:dyDescent="0.2">
      <c r="B1274" s="3"/>
      <c r="C1274" s="310"/>
      <c r="D1274" s="323"/>
      <c r="E1274" s="260"/>
      <c r="F1274" s="261"/>
      <c r="G1274" s="80"/>
      <c r="H1274" s="299"/>
      <c r="I1274" s="81"/>
      <c r="J1274" s="253"/>
      <c r="K1274" s="3"/>
    </row>
    <row r="1275" spans="2:11" x14ac:dyDescent="0.2">
      <c r="B1275" s="3"/>
      <c r="C1275" s="310"/>
      <c r="D1275" s="323"/>
      <c r="E1275" s="260"/>
      <c r="F1275" s="261"/>
      <c r="G1275" s="80"/>
      <c r="H1275" s="299"/>
      <c r="I1275" s="81"/>
      <c r="J1275" s="253"/>
      <c r="K1275" s="3"/>
    </row>
    <row r="1276" spans="2:11" x14ac:dyDescent="0.2">
      <c r="B1276" s="3"/>
      <c r="C1276" s="310"/>
      <c r="D1276" s="323"/>
      <c r="E1276" s="260"/>
      <c r="F1276" s="261"/>
      <c r="G1276" s="80"/>
      <c r="H1276" s="299"/>
      <c r="I1276" s="81"/>
      <c r="J1276" s="253"/>
      <c r="K1276" s="3"/>
    </row>
    <row r="1277" spans="2:11" x14ac:dyDescent="0.2">
      <c r="B1277" s="3"/>
      <c r="C1277" s="310"/>
      <c r="D1277" s="323"/>
      <c r="E1277" s="260"/>
      <c r="F1277" s="261"/>
      <c r="G1277" s="80"/>
      <c r="H1277" s="299"/>
      <c r="I1277" s="81"/>
      <c r="J1277" s="253"/>
      <c r="K1277" s="3"/>
    </row>
    <row r="1278" spans="2:11" x14ac:dyDescent="0.2">
      <c r="B1278" s="3"/>
      <c r="C1278" s="310"/>
      <c r="D1278" s="323"/>
      <c r="E1278" s="260"/>
      <c r="F1278" s="261"/>
      <c r="G1278" s="80"/>
      <c r="H1278" s="299"/>
      <c r="I1278" s="81"/>
      <c r="J1278" s="253"/>
      <c r="K1278" s="3"/>
    </row>
    <row r="1279" spans="2:11" x14ac:dyDescent="0.2">
      <c r="B1279" s="3"/>
      <c r="C1279" s="310"/>
      <c r="D1279" s="323"/>
      <c r="E1279" s="260"/>
      <c r="F1279" s="261"/>
      <c r="G1279" s="80"/>
      <c r="H1279" s="299"/>
      <c r="I1279" s="81"/>
      <c r="J1279" s="253"/>
      <c r="K1279" s="3"/>
    </row>
    <row r="1280" spans="2:11" x14ac:dyDescent="0.2">
      <c r="B1280" s="3"/>
      <c r="C1280" s="310"/>
      <c r="D1280" s="323"/>
      <c r="E1280" s="260"/>
      <c r="F1280" s="261"/>
      <c r="G1280" s="80"/>
      <c r="H1280" s="299"/>
      <c r="I1280" s="81"/>
      <c r="J1280" s="253"/>
      <c r="K1280" s="3"/>
    </row>
    <row r="1281" spans="2:11" x14ac:dyDescent="0.2">
      <c r="B1281" s="3"/>
      <c r="C1281" s="310"/>
      <c r="D1281" s="323"/>
      <c r="E1281" s="260"/>
      <c r="F1281" s="261"/>
      <c r="G1281" s="80"/>
      <c r="H1281" s="299"/>
      <c r="I1281" s="81"/>
      <c r="J1281" s="253"/>
      <c r="K1281" s="3"/>
    </row>
    <row r="1282" spans="2:11" x14ac:dyDescent="0.2">
      <c r="B1282" s="3"/>
      <c r="C1282" s="310"/>
      <c r="D1282" s="323"/>
      <c r="E1282" s="260"/>
      <c r="F1282" s="261"/>
      <c r="G1282" s="80"/>
      <c r="H1282" s="299"/>
      <c r="I1282" s="81"/>
      <c r="J1282" s="253"/>
      <c r="K1282" s="3"/>
    </row>
    <row r="1283" spans="2:11" x14ac:dyDescent="0.2">
      <c r="B1283" s="3"/>
      <c r="C1283" s="310"/>
      <c r="D1283" s="323"/>
      <c r="E1283" s="260"/>
      <c r="F1283" s="261"/>
      <c r="G1283" s="80"/>
      <c r="H1283" s="299"/>
      <c r="I1283" s="81"/>
      <c r="J1283" s="253"/>
      <c r="K1283" s="3"/>
    </row>
    <row r="1284" spans="2:11" x14ac:dyDescent="0.2">
      <c r="B1284" s="3"/>
      <c r="C1284" s="310"/>
      <c r="D1284" s="323"/>
      <c r="E1284" s="260"/>
      <c r="F1284" s="261"/>
      <c r="G1284" s="80"/>
      <c r="H1284" s="299"/>
      <c r="I1284" s="81"/>
      <c r="J1284" s="253"/>
      <c r="K1284" s="3"/>
    </row>
    <row r="1285" spans="2:11" x14ac:dyDescent="0.2">
      <c r="B1285" s="3"/>
      <c r="C1285" s="310"/>
      <c r="D1285" s="323"/>
      <c r="E1285" s="260"/>
      <c r="F1285" s="261"/>
      <c r="G1285" s="80"/>
      <c r="H1285" s="299"/>
      <c r="I1285" s="81"/>
      <c r="J1285" s="253"/>
      <c r="K1285" s="3"/>
    </row>
    <row r="1286" spans="2:11" x14ac:dyDescent="0.2">
      <c r="B1286" s="3"/>
      <c r="C1286" s="310"/>
      <c r="D1286" s="323"/>
      <c r="E1286" s="260"/>
      <c r="F1286" s="261"/>
      <c r="G1286" s="80"/>
      <c r="H1286" s="299"/>
      <c r="I1286" s="81"/>
      <c r="J1286" s="253"/>
      <c r="K1286" s="3"/>
    </row>
    <row r="1287" spans="2:11" x14ac:dyDescent="0.2">
      <c r="B1287" s="3"/>
      <c r="C1287" s="310"/>
      <c r="D1287" s="323"/>
      <c r="E1287" s="260"/>
      <c r="F1287" s="261"/>
      <c r="G1287" s="80"/>
      <c r="H1287" s="299"/>
      <c r="I1287" s="81"/>
      <c r="J1287" s="253"/>
      <c r="K1287" s="3"/>
    </row>
    <row r="1288" spans="2:11" x14ac:dyDescent="0.2">
      <c r="B1288" s="3"/>
      <c r="C1288" s="310"/>
      <c r="D1288" s="323"/>
      <c r="E1288" s="260"/>
      <c r="F1288" s="261"/>
      <c r="G1288" s="80"/>
      <c r="H1288" s="299"/>
      <c r="I1288" s="81"/>
      <c r="J1288" s="253"/>
      <c r="K1288" s="3"/>
    </row>
    <row r="1289" spans="2:11" x14ac:dyDescent="0.2">
      <c r="B1289" s="3"/>
      <c r="C1289" s="310"/>
      <c r="D1289" s="323"/>
      <c r="E1289" s="260"/>
      <c r="F1289" s="261"/>
      <c r="G1289" s="80"/>
      <c r="H1289" s="299"/>
      <c r="I1289" s="81"/>
      <c r="J1289" s="253"/>
      <c r="K1289" s="3"/>
    </row>
    <row r="1290" spans="2:11" x14ac:dyDescent="0.2">
      <c r="B1290" s="3"/>
      <c r="C1290" s="310"/>
      <c r="D1290" s="323"/>
      <c r="E1290" s="260"/>
      <c r="F1290" s="261"/>
      <c r="G1290" s="80"/>
      <c r="H1290" s="299"/>
      <c r="I1290" s="81"/>
      <c r="J1290" s="253"/>
      <c r="K1290" s="3"/>
    </row>
    <row r="1291" spans="2:11" x14ac:dyDescent="0.2">
      <c r="B1291" s="3"/>
      <c r="C1291" s="310"/>
      <c r="D1291" s="323"/>
      <c r="E1291" s="260"/>
      <c r="F1291" s="261"/>
      <c r="G1291" s="80"/>
      <c r="H1291" s="299"/>
      <c r="I1291" s="81"/>
      <c r="J1291" s="253"/>
      <c r="K1291" s="3"/>
    </row>
    <row r="1292" spans="2:11" x14ac:dyDescent="0.2">
      <c r="B1292" s="3"/>
      <c r="C1292" s="310"/>
      <c r="D1292" s="323"/>
      <c r="E1292" s="260"/>
      <c r="F1292" s="261"/>
      <c r="G1292" s="80"/>
      <c r="H1292" s="299"/>
      <c r="I1292" s="81"/>
      <c r="J1292" s="253"/>
      <c r="K1292" s="3"/>
    </row>
    <row r="1293" spans="2:11" x14ac:dyDescent="0.2">
      <c r="B1293" s="3"/>
      <c r="C1293" s="310"/>
      <c r="D1293" s="323"/>
      <c r="E1293" s="260"/>
      <c r="F1293" s="261"/>
      <c r="G1293" s="80"/>
      <c r="H1293" s="299"/>
      <c r="I1293" s="81"/>
      <c r="J1293" s="253"/>
      <c r="K1293" s="3"/>
    </row>
    <row r="1294" spans="2:11" x14ac:dyDescent="0.2">
      <c r="B1294" s="3"/>
      <c r="C1294" s="310"/>
      <c r="D1294" s="323"/>
      <c r="E1294" s="260"/>
      <c r="F1294" s="261"/>
      <c r="G1294" s="80"/>
      <c r="H1294" s="299"/>
      <c r="I1294" s="81"/>
      <c r="J1294" s="253"/>
      <c r="K1294" s="3"/>
    </row>
    <row r="1295" spans="2:11" x14ac:dyDescent="0.2">
      <c r="B1295" s="3"/>
      <c r="C1295" s="310"/>
      <c r="D1295" s="323"/>
      <c r="E1295" s="260"/>
      <c r="F1295" s="261"/>
      <c r="G1295" s="80"/>
      <c r="H1295" s="299"/>
      <c r="I1295" s="81"/>
      <c r="J1295" s="253"/>
      <c r="K1295" s="3"/>
    </row>
    <row r="1296" spans="2:11" x14ac:dyDescent="0.2">
      <c r="B1296" s="3"/>
      <c r="C1296" s="310"/>
      <c r="D1296" s="323"/>
      <c r="E1296" s="260"/>
      <c r="F1296" s="261"/>
      <c r="G1296" s="80"/>
      <c r="H1296" s="299"/>
      <c r="I1296" s="81"/>
      <c r="J1296" s="253"/>
      <c r="K1296" s="3"/>
    </row>
    <row r="1297" spans="2:11" x14ac:dyDescent="0.2">
      <c r="B1297" s="3"/>
      <c r="C1297" s="310"/>
      <c r="D1297" s="323"/>
      <c r="E1297" s="260"/>
      <c r="F1297" s="261"/>
      <c r="G1297" s="80"/>
      <c r="H1297" s="299"/>
      <c r="I1297" s="81"/>
      <c r="J1297" s="253"/>
      <c r="K1297" s="3"/>
    </row>
    <row r="1298" spans="2:11" x14ac:dyDescent="0.2">
      <c r="B1298" s="3"/>
      <c r="C1298" s="310"/>
      <c r="D1298" s="323"/>
      <c r="E1298" s="260"/>
      <c r="F1298" s="261"/>
      <c r="G1298" s="80"/>
      <c r="H1298" s="299"/>
      <c r="I1298" s="81"/>
      <c r="J1298" s="253"/>
      <c r="K1298" s="3"/>
    </row>
    <row r="1299" spans="2:11" x14ac:dyDescent="0.2">
      <c r="B1299" s="3"/>
      <c r="C1299" s="310"/>
      <c r="D1299" s="323"/>
      <c r="E1299" s="260"/>
      <c r="F1299" s="261"/>
      <c r="G1299" s="80"/>
      <c r="H1299" s="299"/>
      <c r="I1299" s="81"/>
      <c r="J1299" s="253"/>
      <c r="K1299" s="3"/>
    </row>
    <row r="1300" spans="2:11" x14ac:dyDescent="0.2">
      <c r="B1300" s="3"/>
      <c r="C1300" s="310"/>
      <c r="D1300" s="323"/>
      <c r="E1300" s="260"/>
      <c r="F1300" s="261"/>
      <c r="G1300" s="80"/>
      <c r="H1300" s="299"/>
      <c r="I1300" s="81"/>
      <c r="J1300" s="253"/>
      <c r="K1300" s="3"/>
    </row>
    <row r="1301" spans="2:11" x14ac:dyDescent="0.2">
      <c r="B1301" s="3"/>
      <c r="C1301" s="310"/>
      <c r="D1301" s="323"/>
      <c r="E1301" s="260"/>
      <c r="F1301" s="261"/>
      <c r="G1301" s="80"/>
      <c r="H1301" s="299"/>
      <c r="I1301" s="81"/>
      <c r="J1301" s="253"/>
      <c r="K1301" s="3"/>
    </row>
    <row r="1302" spans="2:11" x14ac:dyDescent="0.2">
      <c r="B1302" s="3"/>
      <c r="C1302" s="310"/>
      <c r="D1302" s="323"/>
      <c r="E1302" s="260"/>
      <c r="F1302" s="261"/>
      <c r="G1302" s="80"/>
      <c r="H1302" s="299"/>
      <c r="I1302" s="81"/>
      <c r="J1302" s="253"/>
      <c r="K1302" s="3"/>
    </row>
    <row r="1303" spans="2:11" x14ac:dyDescent="0.2">
      <c r="B1303" s="3"/>
      <c r="C1303" s="310"/>
      <c r="D1303" s="323"/>
      <c r="E1303" s="260"/>
      <c r="F1303" s="261"/>
      <c r="G1303" s="80"/>
      <c r="H1303" s="299"/>
      <c r="I1303" s="81"/>
      <c r="J1303" s="253"/>
      <c r="K1303" s="3"/>
    </row>
    <row r="1304" spans="2:11" x14ac:dyDescent="0.2">
      <c r="B1304" s="3"/>
      <c r="C1304" s="310"/>
      <c r="D1304" s="323"/>
      <c r="E1304" s="260"/>
      <c r="F1304" s="261"/>
      <c r="G1304" s="80"/>
      <c r="H1304" s="299"/>
      <c r="I1304" s="81"/>
      <c r="J1304" s="253"/>
      <c r="K1304" s="3"/>
    </row>
    <row r="1305" spans="2:11" x14ac:dyDescent="0.2">
      <c r="B1305" s="3"/>
      <c r="C1305" s="310"/>
      <c r="D1305" s="323"/>
      <c r="E1305" s="260"/>
      <c r="F1305" s="261"/>
      <c r="G1305" s="80"/>
      <c r="H1305" s="299"/>
      <c r="I1305" s="81"/>
      <c r="J1305" s="253"/>
      <c r="K1305" s="3"/>
    </row>
    <row r="1306" spans="2:11" x14ac:dyDescent="0.2">
      <c r="B1306" s="3"/>
      <c r="C1306" s="310"/>
      <c r="D1306" s="323"/>
      <c r="E1306" s="260"/>
      <c r="F1306" s="261"/>
      <c r="G1306" s="80"/>
      <c r="H1306" s="299"/>
      <c r="I1306" s="81"/>
      <c r="J1306" s="253"/>
      <c r="K1306" s="3"/>
    </row>
    <row r="1307" spans="2:11" x14ac:dyDescent="0.2">
      <c r="B1307" s="3"/>
      <c r="C1307" s="310"/>
      <c r="D1307" s="323"/>
      <c r="E1307" s="260"/>
      <c r="F1307" s="261"/>
      <c r="G1307" s="80"/>
      <c r="H1307" s="299"/>
      <c r="I1307" s="81"/>
      <c r="J1307" s="253"/>
      <c r="K1307" s="3"/>
    </row>
    <row r="1308" spans="2:11" x14ac:dyDescent="0.2">
      <c r="B1308" s="3"/>
      <c r="C1308" s="310"/>
      <c r="D1308" s="323"/>
      <c r="E1308" s="260"/>
      <c r="F1308" s="261"/>
      <c r="G1308" s="80"/>
      <c r="H1308" s="299"/>
      <c r="I1308" s="81"/>
      <c r="J1308" s="253"/>
      <c r="K1308" s="3"/>
    </row>
    <row r="1309" spans="2:11" x14ac:dyDescent="0.2">
      <c r="B1309" s="3"/>
      <c r="C1309" s="310"/>
      <c r="D1309" s="323"/>
      <c r="E1309" s="260"/>
      <c r="F1309" s="261"/>
      <c r="G1309" s="80"/>
      <c r="H1309" s="299"/>
      <c r="I1309" s="81"/>
      <c r="J1309" s="253"/>
      <c r="K1309" s="3"/>
    </row>
    <row r="1310" spans="2:11" x14ac:dyDescent="0.2">
      <c r="B1310" s="3"/>
      <c r="C1310" s="310"/>
      <c r="D1310" s="323"/>
      <c r="E1310" s="260"/>
      <c r="F1310" s="261"/>
      <c r="G1310" s="80"/>
      <c r="H1310" s="299"/>
      <c r="I1310" s="81"/>
      <c r="J1310" s="253"/>
      <c r="K1310" s="3"/>
    </row>
    <row r="1311" spans="2:11" x14ac:dyDescent="0.2">
      <c r="B1311" s="3"/>
      <c r="C1311" s="310"/>
      <c r="D1311" s="323"/>
      <c r="E1311" s="260"/>
      <c r="F1311" s="261"/>
      <c r="G1311" s="80"/>
      <c r="H1311" s="299"/>
      <c r="I1311" s="81"/>
      <c r="J1311" s="253"/>
      <c r="K1311" s="3"/>
    </row>
    <row r="1312" spans="2:11" x14ac:dyDescent="0.2">
      <c r="B1312" s="3"/>
      <c r="C1312" s="310"/>
      <c r="D1312" s="323"/>
      <c r="E1312" s="260"/>
      <c r="F1312" s="261"/>
      <c r="G1312" s="80"/>
      <c r="H1312" s="299"/>
      <c r="I1312" s="81"/>
      <c r="J1312" s="253"/>
      <c r="K1312" s="3"/>
    </row>
    <row r="1313" spans="2:11" x14ac:dyDescent="0.2">
      <c r="B1313" s="3"/>
      <c r="C1313" s="310"/>
      <c r="D1313" s="323"/>
      <c r="E1313" s="260"/>
      <c r="F1313" s="261"/>
      <c r="G1313" s="80"/>
      <c r="H1313" s="299"/>
      <c r="I1313" s="81"/>
      <c r="J1313" s="253"/>
      <c r="K1313" s="3"/>
    </row>
    <row r="1314" spans="2:11" x14ac:dyDescent="0.2">
      <c r="B1314" s="3"/>
      <c r="C1314" s="310"/>
      <c r="D1314" s="323"/>
      <c r="E1314" s="260"/>
      <c r="F1314" s="261"/>
      <c r="G1314" s="80"/>
      <c r="H1314" s="299"/>
      <c r="I1314" s="81"/>
      <c r="J1314" s="253"/>
      <c r="K1314" s="3"/>
    </row>
    <row r="1315" spans="2:11" x14ac:dyDescent="0.2">
      <c r="B1315" s="3"/>
      <c r="C1315" s="310"/>
      <c r="D1315" s="323"/>
      <c r="E1315" s="260"/>
      <c r="F1315" s="261"/>
      <c r="G1315" s="80"/>
      <c r="H1315" s="299"/>
      <c r="I1315" s="81"/>
      <c r="J1315" s="253"/>
      <c r="K1315" s="3"/>
    </row>
    <row r="1316" spans="2:11" x14ac:dyDescent="0.2">
      <c r="B1316" s="3"/>
      <c r="C1316" s="310"/>
      <c r="D1316" s="323"/>
      <c r="E1316" s="260"/>
      <c r="F1316" s="261"/>
      <c r="G1316" s="80"/>
      <c r="H1316" s="299"/>
      <c r="I1316" s="81"/>
      <c r="J1316" s="253"/>
      <c r="K1316" s="3"/>
    </row>
    <row r="1317" spans="2:11" x14ac:dyDescent="0.2">
      <c r="B1317" s="3"/>
      <c r="C1317" s="310"/>
      <c r="D1317" s="323"/>
      <c r="E1317" s="260"/>
      <c r="F1317" s="261"/>
      <c r="G1317" s="80"/>
      <c r="H1317" s="299"/>
      <c r="I1317" s="81"/>
      <c r="J1317" s="253"/>
      <c r="K1317" s="3"/>
    </row>
    <row r="1318" spans="2:11" x14ac:dyDescent="0.2">
      <c r="B1318" s="3"/>
      <c r="C1318" s="310"/>
      <c r="D1318" s="323"/>
      <c r="E1318" s="260"/>
      <c r="F1318" s="261"/>
      <c r="G1318" s="80"/>
      <c r="H1318" s="299"/>
      <c r="I1318" s="81"/>
      <c r="J1318" s="253"/>
      <c r="K1318" s="3"/>
    </row>
    <row r="1319" spans="2:11" x14ac:dyDescent="0.2">
      <c r="B1319" s="3"/>
      <c r="C1319" s="310"/>
      <c r="D1319" s="323"/>
      <c r="E1319" s="260"/>
      <c r="F1319" s="261"/>
      <c r="G1319" s="80"/>
      <c r="H1319" s="299"/>
      <c r="I1319" s="81"/>
      <c r="J1319" s="253"/>
      <c r="K1319" s="3"/>
    </row>
    <row r="1320" spans="2:11" x14ac:dyDescent="0.2">
      <c r="B1320" s="3"/>
      <c r="C1320" s="310"/>
      <c r="D1320" s="323"/>
      <c r="E1320" s="260"/>
      <c r="F1320" s="261"/>
      <c r="G1320" s="80"/>
      <c r="H1320" s="299"/>
      <c r="I1320" s="81"/>
      <c r="J1320" s="253"/>
      <c r="K1320" s="3"/>
    </row>
    <row r="1321" spans="2:11" x14ac:dyDescent="0.2">
      <c r="B1321" s="3"/>
      <c r="C1321" s="310"/>
      <c r="D1321" s="323"/>
      <c r="E1321" s="260"/>
      <c r="F1321" s="261"/>
      <c r="G1321" s="80"/>
      <c r="H1321" s="299"/>
      <c r="I1321" s="81"/>
      <c r="J1321" s="253"/>
      <c r="K1321" s="3"/>
    </row>
    <row r="1322" spans="2:11" x14ac:dyDescent="0.2">
      <c r="B1322" s="3"/>
      <c r="C1322" s="310"/>
      <c r="D1322" s="323"/>
      <c r="E1322" s="260"/>
      <c r="F1322" s="261"/>
      <c r="G1322" s="80"/>
      <c r="H1322" s="299"/>
      <c r="I1322" s="81"/>
      <c r="J1322" s="253"/>
      <c r="K1322" s="3"/>
    </row>
    <row r="1323" spans="2:11" x14ac:dyDescent="0.2">
      <c r="B1323" s="3"/>
      <c r="C1323" s="310"/>
      <c r="D1323" s="323"/>
      <c r="E1323" s="260"/>
      <c r="F1323" s="261"/>
      <c r="G1323" s="80"/>
      <c r="H1323" s="299"/>
      <c r="I1323" s="81"/>
      <c r="J1323" s="253"/>
      <c r="K1323" s="3"/>
    </row>
    <row r="1324" spans="2:11" x14ac:dyDescent="0.2">
      <c r="B1324" s="3"/>
      <c r="C1324" s="310"/>
      <c r="D1324" s="323"/>
      <c r="E1324" s="260"/>
      <c r="F1324" s="261"/>
      <c r="G1324" s="80"/>
      <c r="H1324" s="299"/>
      <c r="I1324" s="81"/>
      <c r="J1324" s="253"/>
      <c r="K1324" s="3"/>
    </row>
    <row r="1325" spans="2:11" x14ac:dyDescent="0.2">
      <c r="B1325" s="3"/>
      <c r="C1325" s="310"/>
      <c r="D1325" s="323"/>
      <c r="E1325" s="260"/>
      <c r="F1325" s="261"/>
      <c r="G1325" s="80"/>
      <c r="H1325" s="299"/>
      <c r="I1325" s="81"/>
      <c r="J1325" s="253"/>
      <c r="K1325" s="3"/>
    </row>
    <row r="1326" spans="2:11" x14ac:dyDescent="0.2">
      <c r="B1326" s="3"/>
      <c r="C1326" s="310"/>
      <c r="D1326" s="323"/>
      <c r="E1326" s="260"/>
      <c r="F1326" s="261"/>
      <c r="G1326" s="80"/>
      <c r="H1326" s="299"/>
      <c r="I1326" s="81"/>
      <c r="J1326" s="253"/>
      <c r="K1326" s="3"/>
    </row>
    <row r="1327" spans="2:11" x14ac:dyDescent="0.2">
      <c r="B1327" s="3"/>
      <c r="C1327" s="310"/>
      <c r="D1327" s="323"/>
      <c r="E1327" s="260"/>
      <c r="F1327" s="261"/>
      <c r="G1327" s="80"/>
      <c r="H1327" s="299"/>
      <c r="I1327" s="81"/>
      <c r="J1327" s="253"/>
      <c r="K1327" s="3"/>
    </row>
    <row r="1328" spans="2:11" x14ac:dyDescent="0.2">
      <c r="B1328" s="3"/>
      <c r="C1328" s="310"/>
      <c r="D1328" s="323"/>
      <c r="E1328" s="260"/>
      <c r="F1328" s="261"/>
      <c r="G1328" s="80"/>
      <c r="H1328" s="299"/>
      <c r="I1328" s="81"/>
      <c r="J1328" s="253"/>
      <c r="K1328" s="3"/>
    </row>
    <row r="1329" spans="2:11" x14ac:dyDescent="0.2">
      <c r="B1329" s="3"/>
      <c r="C1329" s="310"/>
      <c r="D1329" s="323"/>
      <c r="E1329" s="260"/>
      <c r="F1329" s="261"/>
      <c r="G1329" s="80"/>
      <c r="H1329" s="299"/>
      <c r="I1329" s="81"/>
      <c r="J1329" s="253"/>
      <c r="K1329" s="3"/>
    </row>
    <row r="1330" spans="2:11" x14ac:dyDescent="0.2">
      <c r="B1330" s="3"/>
      <c r="C1330" s="310"/>
      <c r="D1330" s="323"/>
      <c r="E1330" s="260"/>
      <c r="F1330" s="261"/>
      <c r="G1330" s="80"/>
      <c r="H1330" s="299"/>
      <c r="I1330" s="81"/>
      <c r="J1330" s="253"/>
      <c r="K1330" s="3"/>
    </row>
    <row r="1331" spans="2:11" x14ac:dyDescent="0.2">
      <c r="B1331" s="3"/>
      <c r="C1331" s="310"/>
      <c r="D1331" s="323"/>
      <c r="E1331" s="260"/>
      <c r="F1331" s="261"/>
      <c r="G1331" s="80"/>
      <c r="H1331" s="299"/>
      <c r="I1331" s="81"/>
      <c r="J1331" s="253"/>
      <c r="K1331" s="3"/>
    </row>
    <row r="1332" spans="2:11" x14ac:dyDescent="0.2">
      <c r="B1332" s="3"/>
      <c r="C1332" s="310"/>
      <c r="D1332" s="323"/>
      <c r="E1332" s="260"/>
      <c r="F1332" s="261"/>
      <c r="G1332" s="80"/>
      <c r="H1332" s="299"/>
      <c r="I1332" s="81"/>
      <c r="J1332" s="253"/>
      <c r="K1332" s="3"/>
    </row>
    <row r="1333" spans="2:11" x14ac:dyDescent="0.2">
      <c r="B1333" s="3"/>
      <c r="C1333" s="310"/>
      <c r="D1333" s="323"/>
      <c r="E1333" s="260"/>
      <c r="F1333" s="261"/>
      <c r="G1333" s="80"/>
      <c r="H1333" s="299"/>
      <c r="I1333" s="81"/>
      <c r="J1333" s="253"/>
      <c r="K1333" s="3"/>
    </row>
    <row r="1334" spans="2:11" x14ac:dyDescent="0.2">
      <c r="B1334" s="3"/>
      <c r="C1334" s="310"/>
      <c r="D1334" s="323"/>
      <c r="E1334" s="260"/>
      <c r="F1334" s="261"/>
      <c r="G1334" s="80"/>
      <c r="H1334" s="299"/>
      <c r="I1334" s="81"/>
      <c r="J1334" s="253"/>
      <c r="K1334" s="3"/>
    </row>
    <row r="1335" spans="2:11" x14ac:dyDescent="0.2">
      <c r="B1335" s="3"/>
      <c r="C1335" s="310"/>
      <c r="D1335" s="323"/>
      <c r="E1335" s="260"/>
      <c r="F1335" s="261"/>
      <c r="G1335" s="80"/>
      <c r="H1335" s="299"/>
      <c r="I1335" s="81"/>
      <c r="J1335" s="253"/>
      <c r="K1335" s="3"/>
    </row>
    <row r="1336" spans="2:11" x14ac:dyDescent="0.2">
      <c r="B1336" s="3"/>
      <c r="C1336" s="310"/>
      <c r="D1336" s="323"/>
      <c r="E1336" s="260"/>
      <c r="F1336" s="261"/>
      <c r="G1336" s="80"/>
      <c r="H1336" s="299"/>
      <c r="I1336" s="81"/>
      <c r="J1336" s="253"/>
      <c r="K1336" s="3"/>
    </row>
    <row r="1337" spans="2:11" x14ac:dyDescent="0.2">
      <c r="B1337" s="3"/>
      <c r="C1337" s="310"/>
      <c r="D1337" s="323"/>
      <c r="E1337" s="260"/>
      <c r="F1337" s="261"/>
      <c r="G1337" s="80"/>
      <c r="H1337" s="299"/>
      <c r="I1337" s="81"/>
      <c r="J1337" s="253"/>
      <c r="K1337" s="3"/>
    </row>
    <row r="1338" spans="2:11" x14ac:dyDescent="0.2">
      <c r="B1338" s="3"/>
      <c r="C1338" s="310"/>
      <c r="D1338" s="323"/>
      <c r="E1338" s="260"/>
      <c r="F1338" s="261"/>
      <c r="G1338" s="80"/>
      <c r="H1338" s="299"/>
      <c r="I1338" s="81"/>
      <c r="J1338" s="253"/>
      <c r="K1338" s="3"/>
    </row>
    <row r="1339" spans="2:11" x14ac:dyDescent="0.2">
      <c r="B1339" s="3"/>
      <c r="C1339" s="310"/>
      <c r="D1339" s="323"/>
      <c r="E1339" s="260"/>
      <c r="F1339" s="261"/>
      <c r="G1339" s="80"/>
      <c r="H1339" s="299"/>
      <c r="I1339" s="81"/>
      <c r="J1339" s="253"/>
      <c r="K1339" s="3"/>
    </row>
    <row r="1340" spans="2:11" x14ac:dyDescent="0.2">
      <c r="B1340" s="3"/>
      <c r="C1340" s="310"/>
      <c r="D1340" s="323"/>
      <c r="E1340" s="260"/>
      <c r="F1340" s="261"/>
      <c r="G1340" s="80"/>
      <c r="H1340" s="299"/>
      <c r="I1340" s="81"/>
      <c r="J1340" s="253"/>
      <c r="K1340" s="3"/>
    </row>
    <row r="1341" spans="2:11" x14ac:dyDescent="0.2">
      <c r="B1341" s="3"/>
      <c r="C1341" s="310"/>
      <c r="D1341" s="323"/>
      <c r="E1341" s="260"/>
      <c r="F1341" s="261"/>
      <c r="G1341" s="80"/>
      <c r="H1341" s="299"/>
      <c r="I1341" s="81"/>
      <c r="J1341" s="253"/>
      <c r="K1341" s="3"/>
    </row>
    <row r="1342" spans="2:11" x14ac:dyDescent="0.2">
      <c r="B1342" s="3"/>
      <c r="C1342" s="310"/>
      <c r="D1342" s="323"/>
      <c r="E1342" s="260"/>
      <c r="F1342" s="261"/>
      <c r="G1342" s="80"/>
      <c r="H1342" s="299"/>
      <c r="I1342" s="81"/>
      <c r="J1342" s="253"/>
      <c r="K1342" s="3"/>
    </row>
    <row r="1343" spans="2:11" x14ac:dyDescent="0.2">
      <c r="B1343" s="3"/>
      <c r="C1343" s="310"/>
      <c r="D1343" s="323"/>
      <c r="E1343" s="260"/>
      <c r="F1343" s="261"/>
      <c r="G1343" s="80"/>
      <c r="H1343" s="299"/>
      <c r="I1343" s="81"/>
      <c r="J1343" s="253"/>
      <c r="K1343" s="3"/>
    </row>
    <row r="1344" spans="2:11" x14ac:dyDescent="0.2">
      <c r="B1344" s="3"/>
      <c r="C1344" s="310"/>
      <c r="D1344" s="323"/>
      <c r="E1344" s="260"/>
      <c r="F1344" s="261"/>
      <c r="G1344" s="80"/>
      <c r="H1344" s="299"/>
      <c r="I1344" s="81"/>
      <c r="J1344" s="253"/>
      <c r="K1344" s="3"/>
    </row>
    <row r="1345" spans="2:11" x14ac:dyDescent="0.2">
      <c r="B1345" s="3"/>
      <c r="C1345" s="310"/>
      <c r="D1345" s="323"/>
      <c r="E1345" s="260"/>
      <c r="F1345" s="261"/>
      <c r="G1345" s="80"/>
      <c r="H1345" s="299"/>
      <c r="I1345" s="81"/>
      <c r="J1345" s="253"/>
      <c r="K1345" s="3"/>
    </row>
    <row r="1346" spans="2:11" x14ac:dyDescent="0.2">
      <c r="B1346" s="3"/>
      <c r="C1346" s="310"/>
      <c r="D1346" s="323"/>
      <c r="E1346" s="260"/>
      <c r="F1346" s="261"/>
      <c r="G1346" s="80"/>
      <c r="H1346" s="299"/>
      <c r="I1346" s="81"/>
      <c r="J1346" s="253"/>
      <c r="K1346" s="3"/>
    </row>
    <row r="1347" spans="2:11" x14ac:dyDescent="0.2">
      <c r="B1347" s="3"/>
      <c r="C1347" s="310"/>
      <c r="D1347" s="323"/>
      <c r="E1347" s="260"/>
      <c r="F1347" s="261"/>
      <c r="G1347" s="80"/>
      <c r="H1347" s="299"/>
      <c r="I1347" s="81"/>
      <c r="J1347" s="253"/>
      <c r="K1347" s="3"/>
    </row>
    <row r="1348" spans="2:11" x14ac:dyDescent="0.2">
      <c r="B1348" s="3"/>
      <c r="C1348" s="310"/>
      <c r="D1348" s="323"/>
      <c r="E1348" s="260"/>
      <c r="F1348" s="261"/>
      <c r="G1348" s="80"/>
      <c r="H1348" s="299"/>
      <c r="I1348" s="81"/>
      <c r="J1348" s="253"/>
      <c r="K1348" s="3"/>
    </row>
    <row r="1349" spans="2:11" x14ac:dyDescent="0.2">
      <c r="B1349" s="3"/>
      <c r="C1349" s="310"/>
      <c r="D1349" s="323"/>
      <c r="E1349" s="260"/>
      <c r="F1349" s="261"/>
      <c r="G1349" s="80"/>
      <c r="H1349" s="299"/>
      <c r="I1349" s="81"/>
      <c r="J1349" s="253"/>
      <c r="K1349" s="3"/>
    </row>
    <row r="1350" spans="2:11" x14ac:dyDescent="0.2">
      <c r="B1350" s="3"/>
      <c r="C1350" s="310"/>
      <c r="D1350" s="323"/>
      <c r="E1350" s="260"/>
      <c r="F1350" s="261"/>
      <c r="G1350" s="80"/>
      <c r="H1350" s="299"/>
      <c r="I1350" s="81"/>
      <c r="J1350" s="253"/>
      <c r="K1350" s="3"/>
    </row>
    <row r="1351" spans="2:11" x14ac:dyDescent="0.2">
      <c r="B1351" s="3"/>
      <c r="C1351" s="310"/>
      <c r="D1351" s="323"/>
      <c r="E1351" s="260"/>
      <c r="F1351" s="261"/>
      <c r="G1351" s="80"/>
      <c r="H1351" s="299"/>
      <c r="I1351" s="81"/>
      <c r="J1351" s="253"/>
      <c r="K1351" s="3"/>
    </row>
    <row r="1352" spans="2:11" x14ac:dyDescent="0.2">
      <c r="B1352" s="3"/>
      <c r="C1352" s="310"/>
      <c r="D1352" s="323"/>
      <c r="E1352" s="260"/>
      <c r="F1352" s="261"/>
      <c r="G1352" s="80"/>
      <c r="H1352" s="299"/>
      <c r="I1352" s="81"/>
      <c r="J1352" s="253"/>
      <c r="K1352" s="3"/>
    </row>
    <row r="1353" spans="2:11" x14ac:dyDescent="0.2">
      <c r="B1353" s="3"/>
      <c r="C1353" s="310"/>
      <c r="D1353" s="323"/>
      <c r="E1353" s="260"/>
      <c r="F1353" s="261"/>
      <c r="G1353" s="80"/>
      <c r="H1353" s="299"/>
      <c r="I1353" s="81"/>
      <c r="J1353" s="253"/>
      <c r="K1353" s="3"/>
    </row>
    <row r="1354" spans="2:11" x14ac:dyDescent="0.2">
      <c r="B1354" s="3"/>
      <c r="C1354" s="310"/>
      <c r="D1354" s="323"/>
      <c r="E1354" s="260"/>
      <c r="F1354" s="261"/>
      <c r="G1354" s="80"/>
      <c r="H1354" s="299"/>
      <c r="I1354" s="81"/>
      <c r="J1354" s="253"/>
      <c r="K1354" s="3"/>
    </row>
    <row r="1355" spans="2:11" x14ac:dyDescent="0.2">
      <c r="B1355" s="3"/>
      <c r="C1355" s="310"/>
      <c r="D1355" s="323"/>
      <c r="E1355" s="260"/>
      <c r="F1355" s="261"/>
      <c r="G1355" s="80"/>
      <c r="H1355" s="299"/>
      <c r="I1355" s="81"/>
      <c r="J1355" s="253"/>
      <c r="K1355" s="3"/>
    </row>
    <row r="1356" spans="2:11" x14ac:dyDescent="0.2">
      <c r="B1356" s="3"/>
      <c r="C1356" s="310"/>
      <c r="D1356" s="323"/>
      <c r="E1356" s="260"/>
      <c r="F1356" s="261"/>
      <c r="G1356" s="80"/>
      <c r="H1356" s="299"/>
      <c r="I1356" s="81"/>
      <c r="J1356" s="253"/>
      <c r="K1356" s="3"/>
    </row>
    <row r="1357" spans="2:11" x14ac:dyDescent="0.2">
      <c r="B1357" s="3"/>
      <c r="C1357" s="310"/>
      <c r="D1357" s="323"/>
      <c r="E1357" s="260"/>
      <c r="F1357" s="261"/>
      <c r="G1357" s="80"/>
      <c r="H1357" s="299"/>
      <c r="I1357" s="81"/>
      <c r="J1357" s="253"/>
      <c r="K1357" s="3"/>
    </row>
    <row r="1358" spans="2:11" x14ac:dyDescent="0.2">
      <c r="B1358" s="3"/>
      <c r="C1358" s="310"/>
      <c r="D1358" s="323"/>
      <c r="E1358" s="260"/>
      <c r="F1358" s="261"/>
      <c r="G1358" s="80"/>
      <c r="H1358" s="299"/>
      <c r="I1358" s="81"/>
      <c r="J1358" s="253"/>
      <c r="K1358" s="3"/>
    </row>
    <row r="1359" spans="2:11" x14ac:dyDescent="0.2">
      <c r="B1359" s="3"/>
      <c r="C1359" s="310"/>
      <c r="D1359" s="323"/>
      <c r="E1359" s="260"/>
      <c r="F1359" s="261"/>
      <c r="G1359" s="80"/>
      <c r="H1359" s="299"/>
      <c r="I1359" s="81"/>
      <c r="J1359" s="253"/>
      <c r="K1359" s="3"/>
    </row>
    <row r="1360" spans="2:11" x14ac:dyDescent="0.2">
      <c r="B1360" s="3"/>
      <c r="C1360" s="310"/>
      <c r="D1360" s="323"/>
      <c r="E1360" s="260"/>
      <c r="F1360" s="261"/>
      <c r="G1360" s="80"/>
      <c r="H1360" s="299"/>
      <c r="I1360" s="81"/>
      <c r="J1360" s="253"/>
      <c r="K1360" s="3"/>
    </row>
    <row r="1361" spans="2:11" x14ac:dyDescent="0.2">
      <c r="B1361" s="3"/>
      <c r="C1361" s="310"/>
      <c r="D1361" s="323"/>
      <c r="E1361" s="260"/>
      <c r="F1361" s="261"/>
      <c r="G1361" s="80"/>
      <c r="H1361" s="299"/>
      <c r="I1361" s="81"/>
      <c r="J1361" s="253"/>
      <c r="K1361" s="3"/>
    </row>
    <row r="1362" spans="2:11" x14ac:dyDescent="0.2">
      <c r="B1362" s="3"/>
      <c r="C1362" s="310"/>
      <c r="D1362" s="323"/>
      <c r="E1362" s="260"/>
      <c r="F1362" s="261"/>
      <c r="G1362" s="80"/>
      <c r="H1362" s="299"/>
      <c r="I1362" s="81"/>
      <c r="J1362" s="253"/>
      <c r="K1362" s="3"/>
    </row>
    <row r="1363" spans="2:11" x14ac:dyDescent="0.2">
      <c r="B1363" s="3"/>
      <c r="C1363" s="310"/>
      <c r="D1363" s="323"/>
      <c r="E1363" s="260"/>
      <c r="F1363" s="261"/>
      <c r="G1363" s="80"/>
      <c r="H1363" s="299"/>
      <c r="I1363" s="81"/>
      <c r="J1363" s="253"/>
      <c r="K1363" s="3"/>
    </row>
    <row r="1364" spans="2:11" x14ac:dyDescent="0.2">
      <c r="B1364" s="3"/>
      <c r="C1364" s="310"/>
      <c r="D1364" s="323"/>
      <c r="E1364" s="260"/>
      <c r="F1364" s="261"/>
      <c r="G1364" s="80"/>
      <c r="H1364" s="299"/>
      <c r="I1364" s="81"/>
      <c r="J1364" s="253"/>
      <c r="K1364" s="3"/>
    </row>
    <row r="1365" spans="2:11" x14ac:dyDescent="0.2">
      <c r="B1365" s="3"/>
      <c r="C1365" s="310"/>
      <c r="D1365" s="323"/>
      <c r="E1365" s="260"/>
      <c r="F1365" s="261"/>
      <c r="G1365" s="80"/>
      <c r="H1365" s="299"/>
      <c r="I1365" s="81"/>
      <c r="J1365" s="253"/>
      <c r="K1365" s="3"/>
    </row>
    <row r="1366" spans="2:11" x14ac:dyDescent="0.2">
      <c r="B1366" s="3"/>
      <c r="C1366" s="310"/>
      <c r="D1366" s="323"/>
      <c r="E1366" s="260"/>
      <c r="F1366" s="261"/>
      <c r="G1366" s="80"/>
      <c r="H1366" s="299"/>
      <c r="I1366" s="81"/>
      <c r="J1366" s="253"/>
      <c r="K1366" s="3"/>
    </row>
    <row r="1367" spans="2:11" x14ac:dyDescent="0.2">
      <c r="B1367" s="3"/>
      <c r="C1367" s="310"/>
      <c r="D1367" s="323"/>
      <c r="E1367" s="260"/>
      <c r="F1367" s="261"/>
      <c r="G1367" s="80"/>
      <c r="H1367" s="299"/>
      <c r="I1367" s="81"/>
      <c r="J1367" s="253"/>
      <c r="K1367" s="3"/>
    </row>
    <row r="1368" spans="2:11" x14ac:dyDescent="0.2">
      <c r="B1368" s="3"/>
      <c r="C1368" s="310"/>
      <c r="D1368" s="323"/>
      <c r="E1368" s="260"/>
      <c r="F1368" s="261"/>
      <c r="G1368" s="80"/>
      <c r="H1368" s="299"/>
      <c r="I1368" s="81"/>
      <c r="J1368" s="253"/>
      <c r="K1368" s="3"/>
    </row>
    <row r="1369" spans="2:11" x14ac:dyDescent="0.2">
      <c r="B1369" s="3"/>
      <c r="C1369" s="310"/>
      <c r="D1369" s="323"/>
      <c r="E1369" s="260"/>
      <c r="F1369" s="261"/>
      <c r="G1369" s="80"/>
      <c r="H1369" s="299"/>
      <c r="I1369" s="81"/>
      <c r="J1369" s="253"/>
      <c r="K1369" s="3"/>
    </row>
    <row r="1370" spans="2:11" x14ac:dyDescent="0.2">
      <c r="B1370" s="3"/>
      <c r="C1370" s="310"/>
      <c r="D1370" s="323"/>
      <c r="E1370" s="260"/>
      <c r="F1370" s="261"/>
      <c r="G1370" s="80"/>
      <c r="H1370" s="299"/>
      <c r="I1370" s="81"/>
      <c r="J1370" s="253"/>
      <c r="K1370" s="3"/>
    </row>
    <row r="1371" spans="2:11" x14ac:dyDescent="0.2">
      <c r="B1371" s="3"/>
      <c r="C1371" s="310"/>
      <c r="D1371" s="323"/>
      <c r="E1371" s="260"/>
      <c r="F1371" s="261"/>
      <c r="G1371" s="80"/>
      <c r="H1371" s="299"/>
      <c r="I1371" s="81"/>
      <c r="J1371" s="253"/>
      <c r="K1371" s="3"/>
    </row>
    <row r="1372" spans="2:11" x14ac:dyDescent="0.2">
      <c r="B1372" s="3"/>
      <c r="C1372" s="310"/>
      <c r="D1372" s="323"/>
      <c r="E1372" s="260"/>
      <c r="F1372" s="261"/>
      <c r="G1372" s="80"/>
      <c r="H1372" s="299"/>
      <c r="I1372" s="81"/>
      <c r="J1372" s="253"/>
      <c r="K1372" s="3"/>
    </row>
    <row r="1373" spans="2:11" x14ac:dyDescent="0.2">
      <c r="B1373" s="3"/>
      <c r="C1373" s="310"/>
      <c r="D1373" s="323"/>
      <c r="E1373" s="260"/>
      <c r="F1373" s="261"/>
      <c r="G1373" s="80"/>
      <c r="H1373" s="299"/>
      <c r="I1373" s="81"/>
      <c r="J1373" s="253"/>
      <c r="K1373" s="3"/>
    </row>
    <row r="1374" spans="2:11" x14ac:dyDescent="0.2">
      <c r="B1374" s="3"/>
      <c r="C1374" s="310"/>
      <c r="D1374" s="323"/>
      <c r="E1374" s="260"/>
      <c r="F1374" s="261"/>
      <c r="G1374" s="80"/>
      <c r="H1374" s="299"/>
      <c r="I1374" s="81"/>
      <c r="J1374" s="253"/>
      <c r="K1374" s="3"/>
    </row>
    <row r="1375" spans="2:11" x14ac:dyDescent="0.2">
      <c r="B1375" s="3"/>
      <c r="C1375" s="310"/>
      <c r="D1375" s="323"/>
      <c r="E1375" s="260"/>
      <c r="F1375" s="261"/>
      <c r="G1375" s="80"/>
      <c r="H1375" s="299"/>
      <c r="I1375" s="81"/>
      <c r="J1375" s="253"/>
      <c r="K1375" s="3"/>
    </row>
    <row r="1376" spans="2:11" x14ac:dyDescent="0.2">
      <c r="B1376" s="3"/>
      <c r="C1376" s="310"/>
      <c r="D1376" s="323"/>
      <c r="E1376" s="260"/>
      <c r="F1376" s="261"/>
      <c r="G1376" s="80"/>
      <c r="H1376" s="299"/>
      <c r="I1376" s="81"/>
      <c r="J1376" s="253"/>
      <c r="K1376" s="3"/>
    </row>
    <row r="1377" spans="2:11" x14ac:dyDescent="0.2">
      <c r="B1377" s="3"/>
      <c r="C1377" s="310"/>
      <c r="D1377" s="323"/>
      <c r="E1377" s="260"/>
      <c r="F1377" s="261"/>
      <c r="G1377" s="80"/>
      <c r="H1377" s="299"/>
      <c r="I1377" s="81"/>
      <c r="J1377" s="253"/>
      <c r="K1377" s="3"/>
    </row>
    <row r="1378" spans="2:11" x14ac:dyDescent="0.2">
      <c r="B1378" s="3"/>
      <c r="C1378" s="310"/>
      <c r="D1378" s="323"/>
      <c r="E1378" s="260"/>
      <c r="F1378" s="261"/>
      <c r="G1378" s="80"/>
      <c r="H1378" s="299"/>
      <c r="I1378" s="81"/>
      <c r="J1378" s="253"/>
      <c r="K1378" s="3"/>
    </row>
    <row r="1379" spans="2:11" x14ac:dyDescent="0.2">
      <c r="B1379" s="3"/>
      <c r="C1379" s="310"/>
      <c r="D1379" s="323"/>
      <c r="E1379" s="260"/>
      <c r="F1379" s="261"/>
      <c r="G1379" s="80"/>
      <c r="H1379" s="299"/>
      <c r="I1379" s="81"/>
      <c r="J1379" s="253"/>
      <c r="K1379" s="3"/>
    </row>
    <row r="1380" spans="2:11" x14ac:dyDescent="0.2">
      <c r="B1380" s="3"/>
      <c r="C1380" s="310"/>
      <c r="D1380" s="323"/>
      <c r="E1380" s="260"/>
      <c r="F1380" s="261"/>
      <c r="G1380" s="80"/>
      <c r="H1380" s="299"/>
      <c r="I1380" s="81"/>
      <c r="J1380" s="253"/>
      <c r="K1380" s="3"/>
    </row>
    <row r="1381" spans="2:11" x14ac:dyDescent="0.2">
      <c r="B1381" s="3"/>
      <c r="C1381" s="310"/>
      <c r="D1381" s="323"/>
      <c r="E1381" s="260"/>
      <c r="F1381" s="261"/>
      <c r="G1381" s="80"/>
      <c r="H1381" s="299"/>
      <c r="I1381" s="81"/>
      <c r="J1381" s="253"/>
      <c r="K1381" s="3"/>
    </row>
    <row r="1382" spans="2:11" x14ac:dyDescent="0.2">
      <c r="B1382" s="3"/>
      <c r="C1382" s="310"/>
      <c r="D1382" s="323"/>
      <c r="E1382" s="260"/>
      <c r="F1382" s="261"/>
      <c r="G1382" s="80"/>
      <c r="H1382" s="299"/>
      <c r="I1382" s="81"/>
      <c r="J1382" s="253"/>
      <c r="K1382" s="3"/>
    </row>
    <row r="1383" spans="2:11" x14ac:dyDescent="0.2">
      <c r="B1383" s="3"/>
      <c r="C1383" s="310"/>
      <c r="D1383" s="323"/>
      <c r="E1383" s="260"/>
      <c r="F1383" s="261"/>
      <c r="G1383" s="80"/>
      <c r="H1383" s="299"/>
      <c r="I1383" s="81"/>
      <c r="J1383" s="253"/>
      <c r="K1383" s="3"/>
    </row>
    <row r="1384" spans="2:11" x14ac:dyDescent="0.2">
      <c r="B1384" s="3"/>
      <c r="C1384" s="310"/>
      <c r="D1384" s="323"/>
      <c r="E1384" s="260"/>
      <c r="F1384" s="261"/>
      <c r="G1384" s="80"/>
      <c r="H1384" s="299"/>
      <c r="I1384" s="81"/>
      <c r="J1384" s="253"/>
      <c r="K1384" s="3"/>
    </row>
    <row r="1385" spans="2:11" x14ac:dyDescent="0.2">
      <c r="B1385" s="3"/>
      <c r="C1385" s="310"/>
      <c r="D1385" s="323"/>
      <c r="E1385" s="260"/>
      <c r="F1385" s="261"/>
      <c r="G1385" s="80"/>
      <c r="H1385" s="299"/>
      <c r="I1385" s="81"/>
      <c r="J1385" s="253"/>
      <c r="K1385" s="3"/>
    </row>
    <row r="1386" spans="2:11" x14ac:dyDescent="0.2">
      <c r="B1386" s="3"/>
      <c r="C1386" s="310"/>
      <c r="D1386" s="323"/>
      <c r="E1386" s="260"/>
      <c r="F1386" s="261"/>
      <c r="G1386" s="80"/>
      <c r="H1386" s="299"/>
      <c r="I1386" s="81"/>
      <c r="J1386" s="253"/>
      <c r="K1386" s="3"/>
    </row>
    <row r="1387" spans="2:11" x14ac:dyDescent="0.2">
      <c r="B1387" s="3"/>
      <c r="C1387" s="310"/>
      <c r="D1387" s="323"/>
      <c r="E1387" s="260"/>
      <c r="F1387" s="261"/>
      <c r="G1387" s="80"/>
      <c r="H1387" s="299"/>
      <c r="I1387" s="81"/>
      <c r="J1387" s="253"/>
      <c r="K1387" s="3"/>
    </row>
    <row r="1388" spans="2:11" x14ac:dyDescent="0.2">
      <c r="B1388" s="3"/>
      <c r="C1388" s="310"/>
      <c r="D1388" s="323"/>
      <c r="E1388" s="260"/>
      <c r="F1388" s="261"/>
      <c r="G1388" s="80"/>
      <c r="H1388" s="299"/>
      <c r="I1388" s="81"/>
      <c r="J1388" s="253"/>
      <c r="K1388" s="3"/>
    </row>
    <row r="1389" spans="2:11" x14ac:dyDescent="0.2">
      <c r="B1389" s="3"/>
      <c r="C1389" s="310"/>
      <c r="D1389" s="323"/>
      <c r="E1389" s="260"/>
      <c r="F1389" s="261"/>
      <c r="G1389" s="80"/>
      <c r="H1389" s="299"/>
      <c r="I1389" s="81"/>
      <c r="J1389" s="253"/>
      <c r="K1389" s="3"/>
    </row>
    <row r="1390" spans="2:11" x14ac:dyDescent="0.2">
      <c r="B1390" s="3"/>
      <c r="C1390" s="310"/>
      <c r="D1390" s="323"/>
      <c r="E1390" s="260"/>
      <c r="F1390" s="261"/>
      <c r="G1390" s="80"/>
      <c r="H1390" s="299"/>
      <c r="I1390" s="81"/>
      <c r="J1390" s="253"/>
      <c r="K1390" s="3"/>
    </row>
    <row r="1391" spans="2:11" x14ac:dyDescent="0.2">
      <c r="B1391" s="3"/>
      <c r="C1391" s="310"/>
      <c r="D1391" s="323"/>
      <c r="E1391" s="260"/>
      <c r="F1391" s="261"/>
      <c r="G1391" s="80"/>
      <c r="H1391" s="299"/>
      <c r="I1391" s="81"/>
      <c r="J1391" s="253"/>
      <c r="K1391" s="3"/>
    </row>
    <row r="1392" spans="2:11" x14ac:dyDescent="0.2">
      <c r="B1392" s="3"/>
      <c r="C1392" s="310"/>
      <c r="D1392" s="323"/>
      <c r="E1392" s="260"/>
      <c r="F1392" s="261"/>
      <c r="G1392" s="80"/>
      <c r="H1392" s="299"/>
      <c r="I1392" s="81"/>
      <c r="J1392" s="253"/>
      <c r="K1392" s="3"/>
    </row>
    <row r="1393" spans="2:11" x14ac:dyDescent="0.2">
      <c r="B1393" s="3"/>
      <c r="C1393" s="310"/>
      <c r="D1393" s="323"/>
      <c r="E1393" s="260"/>
      <c r="F1393" s="261"/>
      <c r="G1393" s="80"/>
      <c r="H1393" s="299"/>
      <c r="I1393" s="81"/>
      <c r="J1393" s="253"/>
      <c r="K1393" s="3"/>
    </row>
    <row r="1394" spans="2:11" x14ac:dyDescent="0.2">
      <c r="B1394" s="3"/>
      <c r="C1394" s="310"/>
      <c r="D1394" s="323"/>
      <c r="E1394" s="260"/>
      <c r="F1394" s="261"/>
      <c r="G1394" s="80"/>
      <c r="H1394" s="299"/>
      <c r="I1394" s="81"/>
      <c r="J1394" s="253"/>
      <c r="K1394" s="3"/>
    </row>
    <row r="1395" spans="2:11" x14ac:dyDescent="0.2">
      <c r="B1395" s="3"/>
      <c r="C1395" s="310"/>
      <c r="D1395" s="323"/>
      <c r="E1395" s="260"/>
      <c r="F1395" s="261"/>
      <c r="G1395" s="80"/>
      <c r="H1395" s="299"/>
      <c r="I1395" s="81"/>
      <c r="J1395" s="253"/>
      <c r="K1395" s="3"/>
    </row>
    <row r="1396" spans="2:11" x14ac:dyDescent="0.2">
      <c r="B1396" s="3"/>
      <c r="C1396" s="310"/>
      <c r="D1396" s="323"/>
      <c r="E1396" s="260"/>
      <c r="F1396" s="261"/>
      <c r="G1396" s="80"/>
      <c r="H1396" s="299"/>
      <c r="I1396" s="81"/>
      <c r="J1396" s="253"/>
      <c r="K1396" s="3"/>
    </row>
    <row r="1397" spans="2:11" x14ac:dyDescent="0.2">
      <c r="B1397" s="3"/>
      <c r="C1397" s="310"/>
      <c r="D1397" s="323"/>
      <c r="E1397" s="260"/>
      <c r="F1397" s="261"/>
      <c r="G1397" s="80"/>
      <c r="H1397" s="299"/>
      <c r="I1397" s="81"/>
      <c r="J1397" s="253"/>
      <c r="K1397" s="3"/>
    </row>
    <row r="1398" spans="2:11" x14ac:dyDescent="0.2">
      <c r="B1398" s="3"/>
      <c r="C1398" s="310"/>
      <c r="D1398" s="323"/>
      <c r="E1398" s="260"/>
      <c r="F1398" s="261"/>
      <c r="G1398" s="80"/>
      <c r="H1398" s="299"/>
      <c r="I1398" s="81"/>
      <c r="J1398" s="253"/>
      <c r="K1398" s="3"/>
    </row>
    <row r="1399" spans="2:11" x14ac:dyDescent="0.2">
      <c r="B1399" s="3"/>
      <c r="C1399" s="310"/>
      <c r="D1399" s="323"/>
      <c r="E1399" s="260"/>
      <c r="F1399" s="261"/>
      <c r="G1399" s="80"/>
      <c r="H1399" s="299"/>
      <c r="I1399" s="81"/>
      <c r="J1399" s="253"/>
      <c r="K1399" s="3"/>
    </row>
    <row r="1400" spans="2:11" x14ac:dyDescent="0.2">
      <c r="B1400" s="3"/>
      <c r="C1400" s="310"/>
      <c r="D1400" s="323"/>
      <c r="E1400" s="260"/>
      <c r="F1400" s="261"/>
      <c r="G1400" s="80"/>
      <c r="H1400" s="299"/>
      <c r="I1400" s="81"/>
      <c r="J1400" s="253"/>
      <c r="K1400" s="3"/>
    </row>
    <row r="1401" spans="2:11" x14ac:dyDescent="0.2">
      <c r="B1401" s="3"/>
      <c r="C1401" s="310"/>
      <c r="D1401" s="323"/>
      <c r="E1401" s="260"/>
      <c r="F1401" s="261"/>
      <c r="G1401" s="80"/>
      <c r="H1401" s="299"/>
      <c r="I1401" s="81"/>
      <c r="J1401" s="253"/>
      <c r="K1401" s="3"/>
    </row>
    <row r="1402" spans="2:11" x14ac:dyDescent="0.2">
      <c r="B1402" s="3"/>
      <c r="C1402" s="310"/>
      <c r="D1402" s="323"/>
      <c r="E1402" s="260"/>
      <c r="F1402" s="261"/>
      <c r="G1402" s="80"/>
      <c r="H1402" s="299"/>
      <c r="I1402" s="81"/>
      <c r="J1402" s="253"/>
      <c r="K1402" s="3"/>
    </row>
    <row r="1403" spans="2:11" x14ac:dyDescent="0.2">
      <c r="B1403" s="3"/>
      <c r="C1403" s="310"/>
      <c r="D1403" s="323"/>
      <c r="E1403" s="260"/>
      <c r="F1403" s="261"/>
      <c r="G1403" s="80"/>
      <c r="H1403" s="299"/>
      <c r="I1403" s="81"/>
      <c r="J1403" s="253"/>
      <c r="K1403" s="3"/>
    </row>
    <row r="1404" spans="2:11" x14ac:dyDescent="0.2">
      <c r="B1404" s="3"/>
      <c r="C1404" s="310"/>
      <c r="D1404" s="323"/>
      <c r="E1404" s="260"/>
      <c r="F1404" s="261"/>
      <c r="G1404" s="80"/>
      <c r="H1404" s="299"/>
      <c r="I1404" s="81"/>
      <c r="J1404" s="253"/>
      <c r="K1404" s="3"/>
    </row>
    <row r="1405" spans="2:11" x14ac:dyDescent="0.2">
      <c r="B1405" s="3"/>
      <c r="C1405" s="310"/>
      <c r="D1405" s="323"/>
      <c r="E1405" s="260"/>
      <c r="F1405" s="261"/>
      <c r="G1405" s="80"/>
      <c r="H1405" s="299"/>
      <c r="I1405" s="81"/>
      <c r="J1405" s="253"/>
      <c r="K1405" s="3"/>
    </row>
    <row r="1406" spans="2:11" x14ac:dyDescent="0.2">
      <c r="B1406" s="3"/>
      <c r="C1406" s="310"/>
      <c r="D1406" s="323"/>
      <c r="E1406" s="260"/>
      <c r="F1406" s="261"/>
      <c r="G1406" s="80"/>
      <c r="H1406" s="299"/>
      <c r="I1406" s="81"/>
      <c r="J1406" s="253"/>
      <c r="K1406" s="3"/>
    </row>
    <row r="1407" spans="2:11" x14ac:dyDescent="0.2">
      <c r="B1407" s="3"/>
      <c r="C1407" s="310"/>
      <c r="D1407" s="323"/>
      <c r="E1407" s="260"/>
      <c r="F1407" s="261"/>
      <c r="G1407" s="80"/>
      <c r="H1407" s="299"/>
      <c r="I1407" s="81"/>
      <c r="J1407" s="253"/>
      <c r="K1407" s="3"/>
    </row>
    <row r="1408" spans="2:11" x14ac:dyDescent="0.2">
      <c r="B1408" s="3"/>
      <c r="C1408" s="310"/>
      <c r="D1408" s="323"/>
      <c r="E1408" s="260"/>
      <c r="F1408" s="261"/>
      <c r="G1408" s="80"/>
      <c r="H1408" s="299"/>
      <c r="I1408" s="81"/>
      <c r="J1408" s="253"/>
      <c r="K1408" s="3"/>
    </row>
    <row r="1409" spans="2:11" x14ac:dyDescent="0.2">
      <c r="B1409" s="3"/>
      <c r="C1409" s="310"/>
      <c r="D1409" s="323"/>
      <c r="E1409" s="260"/>
      <c r="F1409" s="261"/>
      <c r="G1409" s="80"/>
      <c r="H1409" s="299"/>
      <c r="I1409" s="81"/>
      <c r="J1409" s="253"/>
      <c r="K1409" s="3"/>
    </row>
    <row r="1410" spans="2:11" x14ac:dyDescent="0.2">
      <c r="B1410" s="3"/>
      <c r="C1410" s="310"/>
      <c r="D1410" s="323"/>
      <c r="E1410" s="260"/>
      <c r="F1410" s="261"/>
      <c r="G1410" s="80"/>
      <c r="H1410" s="299"/>
      <c r="I1410" s="81"/>
      <c r="J1410" s="253"/>
      <c r="K1410" s="3"/>
    </row>
    <row r="1411" spans="2:11" x14ac:dyDescent="0.2">
      <c r="B1411" s="3"/>
      <c r="C1411" s="310"/>
      <c r="D1411" s="323"/>
      <c r="E1411" s="260"/>
      <c r="F1411" s="261"/>
      <c r="G1411" s="80"/>
      <c r="H1411" s="299"/>
      <c r="I1411" s="81"/>
      <c r="J1411" s="253"/>
      <c r="K1411" s="3"/>
    </row>
    <row r="1412" spans="2:11" x14ac:dyDescent="0.2">
      <c r="B1412" s="3"/>
      <c r="C1412" s="310"/>
      <c r="D1412" s="323"/>
      <c r="E1412" s="260"/>
      <c r="F1412" s="261"/>
      <c r="G1412" s="80"/>
      <c r="H1412" s="299"/>
      <c r="I1412" s="81"/>
      <c r="J1412" s="253"/>
      <c r="K1412" s="3"/>
    </row>
    <row r="1413" spans="2:11" x14ac:dyDescent="0.2">
      <c r="B1413" s="3"/>
      <c r="C1413" s="311"/>
      <c r="D1413" s="324"/>
      <c r="E1413" s="262"/>
      <c r="F1413" s="263"/>
      <c r="G1413" s="82"/>
      <c r="H1413" s="299"/>
      <c r="I1413" s="81"/>
      <c r="J1413" s="254"/>
      <c r="K1413" s="3"/>
    </row>
    <row r="1414" spans="2:11" x14ac:dyDescent="0.2">
      <c r="B1414" s="3"/>
      <c r="C1414" s="246"/>
      <c r="D1414" s="318"/>
      <c r="E1414" s="246"/>
      <c r="F1414" s="246"/>
      <c r="G1414" s="246"/>
      <c r="H1414" s="292"/>
      <c r="I1414" s="93"/>
      <c r="J1414" s="93"/>
      <c r="K1414" s="3"/>
    </row>
    <row r="1415" spans="2:11" x14ac:dyDescent="0.2">
      <c r="B1415" s="3"/>
      <c r="C1415" s="246"/>
      <c r="D1415" s="318"/>
      <c r="E1415" s="246"/>
      <c r="F1415" s="246"/>
      <c r="G1415" s="246"/>
      <c r="H1415" s="292"/>
      <c r="I1415" s="93"/>
      <c r="J1415" s="93"/>
      <c r="K1415" s="3"/>
    </row>
    <row r="1416" spans="2:11" x14ac:dyDescent="0.2">
      <c r="B1416" s="3"/>
      <c r="C1416" s="246"/>
      <c r="D1416" s="318"/>
      <c r="E1416" s="246"/>
      <c r="F1416" s="246"/>
      <c r="G1416" s="246"/>
      <c r="H1416" s="292"/>
      <c r="I1416" s="93"/>
      <c r="J1416" s="93"/>
      <c r="K1416" s="3"/>
    </row>
  </sheetData>
  <sheetProtection algorithmName="SHA-512" hashValue="fog3nA7Be3nHfhEnpvC8xQqOIgN3m3PNrhuZ9Ee36ZT3GxAKHQH0J88MswqDtKlo8RE1AbBV9OiMCmSKxJkr4g==" saltValue="Luww0E8he4LrOa/U0tSahQ==" spinCount="100000" sheet="1" objects="1" scenarios="1" formatColumns="0" sort="0" autoFilter="0"/>
  <autoFilter ref="C9:J1413" xr:uid="{2F1011D5-109B-4B13-8938-803721D1581C}">
    <sortState xmlns:xlrd2="http://schemas.microsoft.com/office/spreadsheetml/2017/richdata2" ref="C10:J1413">
      <sortCondition ref="D9:D1413"/>
    </sortState>
  </autoFilter>
  <mergeCells count="1">
    <mergeCell ref="D6:G6"/>
  </mergeCells>
  <phoneticPr fontId="19" type="noConversion"/>
  <pageMargins left="0.23622047244094491" right="0.23622047244094491" top="0.74803149606299213" bottom="0.74803149606299213" header="0.31496062992125984" footer="0.31496062992125984"/>
  <pageSetup scale="63" orientation="landscape" horizontalDpi="300" verticalDpi="300" r:id="rId1"/>
  <headerFooter alignWithMargins="0"/>
  <colBreaks count="2" manualBreakCount="2">
    <brk id="10" max="1417" man="1"/>
    <brk id="11"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4ACA30D9-360D-4BFE-B7C1-BCD055F82C33}">
          <x14:formula1>
            <xm:f>'G&amp;V'!$G$4:$M$4</xm:f>
          </x14:formula1>
          <xm:sqref>J10:J1413</xm:sqref>
        </x14:dataValidation>
        <x14:dataValidation type="list" allowBlank="1" showInputMessage="1" showErrorMessage="1" xr:uid="{1DF89ADA-2650-4CB8-8B3A-141E1688615F}">
          <x14:formula1>
            <xm:f>Budget!$B$4:$D$4</xm:f>
          </x14:formula1>
          <xm:sqref>G10:G1413</xm:sqref>
        </x14:dataValidation>
        <x14:dataValidation type="list" allowBlank="1" showInputMessage="1" showErrorMessage="1" xr:uid="{448DEEE9-364C-4212-A90B-4B7A1E723E47}">
          <x14:formula1>
            <xm:f>'G&amp;V'!$A$5:$A$74</xm:f>
          </x14:formula1>
          <xm:sqref>I10:I1413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651F-D2E6-464A-8BD4-39CA162BA530}">
  <dimension ref="A1:L139"/>
  <sheetViews>
    <sheetView zoomScale="90" zoomScaleNormal="90" zoomScaleSheetLayoutView="80" workbookViewId="0">
      <pane xSplit="4" ySplit="6" topLeftCell="E122" activePane="bottomRight" state="frozen"/>
      <selection activeCell="D1" sqref="D1"/>
      <selection pane="topRight" activeCell="E1" sqref="E1"/>
      <selection pane="bottomLeft" activeCell="D7" sqref="D7"/>
      <selection pane="bottomRight" activeCell="E134" sqref="E134"/>
    </sheetView>
  </sheetViews>
  <sheetFormatPr baseColWidth="10" defaultColWidth="9.140625" defaultRowHeight="12.75" outlineLevelCol="1" x14ac:dyDescent="0.2"/>
  <cols>
    <col min="1" max="3" width="9" style="2" hidden="1" customWidth="1"/>
    <col min="4" max="4" width="39.7109375" style="92" customWidth="1"/>
    <col min="5" max="6" width="14.42578125" style="92" customWidth="1" outlineLevel="1"/>
    <col min="7" max="7" width="14.42578125" style="92" customWidth="1"/>
    <col min="8" max="9" width="14.42578125" style="92" customWidth="1" outlineLevel="1"/>
    <col min="10" max="10" width="14.42578125" style="92" customWidth="1"/>
    <col min="11" max="11" width="5.7109375" style="92" customWidth="1"/>
    <col min="12" max="12" width="50.7109375" style="92" customWidth="1"/>
    <col min="13" max="16384" width="9.140625" style="1"/>
  </cols>
  <sheetData>
    <row r="1" spans="1:12" x14ac:dyDescent="0.2">
      <c r="D1" s="91" t="str">
        <f>HYPERLINK("#IN!A1","Zurück zum Index")</f>
        <v>Zurück zum Index</v>
      </c>
      <c r="L1" s="93"/>
    </row>
    <row r="2" spans="1:12" x14ac:dyDescent="0.2">
      <c r="C2" s="39"/>
      <c r="D2" s="94" t="str">
        <f>+IG!C12</f>
        <v>Theaterverein XY</v>
      </c>
      <c r="L2" s="93"/>
    </row>
    <row r="3" spans="1:12" x14ac:dyDescent="0.2">
      <c r="D3" s="95" t="s">
        <v>26</v>
      </c>
      <c r="E3" s="96" t="s">
        <v>252</v>
      </c>
      <c r="F3" s="96" t="s">
        <v>251</v>
      </c>
      <c r="H3" s="96" t="s">
        <v>252</v>
      </c>
      <c r="I3" s="96" t="s">
        <v>251</v>
      </c>
      <c r="L3" s="93"/>
    </row>
    <row r="4" spans="1:12" x14ac:dyDescent="0.2">
      <c r="D4" s="97"/>
      <c r="E4" s="98"/>
      <c r="F4" s="98"/>
      <c r="G4" s="98"/>
      <c r="H4" s="98"/>
      <c r="I4" s="98"/>
      <c r="J4" s="99"/>
      <c r="K4" s="100"/>
      <c r="L4" s="93"/>
    </row>
    <row r="5" spans="1:12" x14ac:dyDescent="0.2">
      <c r="D5" s="101"/>
      <c r="E5" s="38">
        <f>IG!C22</f>
        <v>2022</v>
      </c>
      <c r="F5" s="38">
        <f>E5</f>
        <v>2022</v>
      </c>
      <c r="G5" s="38">
        <f>F5</f>
        <v>2022</v>
      </c>
      <c r="H5" s="38">
        <f>IG!C24</f>
        <v>2021</v>
      </c>
      <c r="I5" s="38">
        <f>H5</f>
        <v>2021</v>
      </c>
      <c r="J5" s="51">
        <f>I5</f>
        <v>2021</v>
      </c>
      <c r="K5" s="100"/>
      <c r="L5" s="93"/>
    </row>
    <row r="6" spans="1:12" x14ac:dyDescent="0.2">
      <c r="D6" s="102"/>
      <c r="E6" s="103"/>
      <c r="F6" s="103"/>
      <c r="G6" s="103"/>
      <c r="H6" s="103"/>
      <c r="I6" s="103"/>
      <c r="J6" s="104"/>
      <c r="K6" s="100"/>
      <c r="L6" s="105" t="s">
        <v>167</v>
      </c>
    </row>
    <row r="7" spans="1:12" ht="24" x14ac:dyDescent="0.25">
      <c r="A7" s="40"/>
      <c r="B7" s="40"/>
      <c r="C7" s="41"/>
      <c r="D7" s="106" t="s">
        <v>95</v>
      </c>
      <c r="E7" s="103"/>
      <c r="F7" s="103"/>
      <c r="G7" s="103"/>
      <c r="H7" s="103"/>
      <c r="I7" s="103"/>
      <c r="J7" s="107"/>
      <c r="K7" s="100"/>
      <c r="L7" s="108"/>
    </row>
    <row r="8" spans="1:12" ht="13.5" x14ac:dyDescent="0.25">
      <c r="A8" s="40"/>
      <c r="B8" s="40"/>
      <c r="C8" s="41"/>
      <c r="D8" s="102" t="s">
        <v>96</v>
      </c>
      <c r="E8" s="103"/>
      <c r="F8" s="103"/>
      <c r="G8" s="103"/>
      <c r="H8" s="103"/>
      <c r="I8" s="103"/>
      <c r="J8" s="107"/>
      <c r="K8" s="100"/>
      <c r="L8" s="109"/>
    </row>
    <row r="9" spans="1:12" ht="24" x14ac:dyDescent="0.25">
      <c r="A9" s="40"/>
      <c r="B9" s="40" t="s">
        <v>30</v>
      </c>
      <c r="C9" s="41" t="s">
        <v>45</v>
      </c>
      <c r="D9" s="110" t="s">
        <v>97</v>
      </c>
      <c r="E9" s="111">
        <f>_xlfn.IFNA(SUMIFS('G&amp;V'!D:D,'G&amp;V'!B:B,RUNTS!B9,'G&amp;V'!C:C,RUNTS!C9)," ")</f>
        <v>0</v>
      </c>
      <c r="F9" s="112"/>
      <c r="G9" s="111">
        <f>SUM(E9:F9)</f>
        <v>0</v>
      </c>
      <c r="H9" s="111">
        <f>_xlfn.IFNA(SUMIFS('G&amp;V'!E:E,'G&amp;V'!B:B,RUNTS!B9,'G&amp;V'!C:C,RUNTS!C9)," ")</f>
        <v>0</v>
      </c>
      <c r="I9" s="112"/>
      <c r="J9" s="113">
        <f>SUM(H9:I9)</f>
        <v>0</v>
      </c>
      <c r="K9" s="100"/>
      <c r="L9" s="109"/>
    </row>
    <row r="10" spans="1:12" ht="24" x14ac:dyDescent="0.25">
      <c r="A10" s="40"/>
      <c r="B10" s="40" t="s">
        <v>30</v>
      </c>
      <c r="C10" s="41" t="s">
        <v>46</v>
      </c>
      <c r="D10" s="110" t="s">
        <v>98</v>
      </c>
      <c r="E10" s="111">
        <f>_xlfn.IFNA(SUMIFS('G&amp;V'!D:D,'G&amp;V'!B:B,RUNTS!B10,'G&amp;V'!C:C,RUNTS!C10)," ")</f>
        <v>0</v>
      </c>
      <c r="F10" s="114"/>
      <c r="G10" s="111">
        <f t="shared" ref="G10:G18" si="0">SUM(E10:F10)</f>
        <v>0</v>
      </c>
      <c r="H10" s="111">
        <f>_xlfn.IFNA(SUMIFS('G&amp;V'!E:E,'G&amp;V'!B:B,RUNTS!B10,'G&amp;V'!C:C,RUNTS!C10)," ")</f>
        <v>0</v>
      </c>
      <c r="I10" s="114"/>
      <c r="J10" s="113">
        <f t="shared" ref="J10:J18" si="1">SUM(H10:I10)</f>
        <v>0</v>
      </c>
      <c r="K10" s="100"/>
      <c r="L10" s="109"/>
    </row>
    <row r="11" spans="1:12" ht="36" x14ac:dyDescent="0.25">
      <c r="A11" s="40"/>
      <c r="B11" s="40" t="s">
        <v>30</v>
      </c>
      <c r="C11" s="41" t="s">
        <v>318</v>
      </c>
      <c r="D11" s="110" t="s">
        <v>321</v>
      </c>
      <c r="E11" s="111">
        <f>_xlfn.IFNA(SUMIFS('G&amp;V'!D:D,'G&amp;V'!B:B,RUNTS!B11,'G&amp;V'!C:C,RUNTS!C11)," ")</f>
        <v>0</v>
      </c>
      <c r="F11" s="114"/>
      <c r="G11" s="111">
        <f t="shared" si="0"/>
        <v>0</v>
      </c>
      <c r="H11" s="111">
        <f>_xlfn.IFNA(SUMIFS('G&amp;V'!E:E,'G&amp;V'!B:B,RUNTS!B11,'G&amp;V'!C:C,RUNTS!C11)," ")</f>
        <v>0</v>
      </c>
      <c r="I11" s="114"/>
      <c r="J11" s="113">
        <f t="shared" si="1"/>
        <v>0</v>
      </c>
      <c r="K11" s="100"/>
      <c r="L11" s="109"/>
    </row>
    <row r="12" spans="1:12" ht="13.5" x14ac:dyDescent="0.25">
      <c r="A12" s="40"/>
      <c r="B12" s="40" t="s">
        <v>30</v>
      </c>
      <c r="C12" s="41" t="s">
        <v>47</v>
      </c>
      <c r="D12" s="110" t="s">
        <v>99</v>
      </c>
      <c r="E12" s="111">
        <f>_xlfn.IFNA(SUMIFS('G&amp;V'!D:D,'G&amp;V'!B:B,RUNTS!B12,'G&amp;V'!C:C,RUNTS!C12)," ")</f>
        <v>0</v>
      </c>
      <c r="F12" s="114"/>
      <c r="G12" s="111">
        <f t="shared" si="0"/>
        <v>0</v>
      </c>
      <c r="H12" s="111">
        <f>_xlfn.IFNA(SUMIFS('G&amp;V'!E:E,'G&amp;V'!B:B,RUNTS!B12,'G&amp;V'!C:C,RUNTS!C12)," ")</f>
        <v>0</v>
      </c>
      <c r="I12" s="114"/>
      <c r="J12" s="113">
        <f t="shared" si="1"/>
        <v>0</v>
      </c>
      <c r="K12" s="100"/>
      <c r="L12" s="109"/>
    </row>
    <row r="13" spans="1:12" ht="13.5" x14ac:dyDescent="0.25">
      <c r="A13" s="40"/>
      <c r="B13" s="40" t="s">
        <v>30</v>
      </c>
      <c r="C13" s="41" t="s">
        <v>48</v>
      </c>
      <c r="D13" s="110" t="s">
        <v>100</v>
      </c>
      <c r="E13" s="111">
        <f>_xlfn.IFNA(SUMIFS('G&amp;V'!D:D,'G&amp;V'!B:B,RUNTS!B13,'G&amp;V'!C:C,RUNTS!C13)," ")</f>
        <v>0</v>
      </c>
      <c r="F13" s="114"/>
      <c r="G13" s="111">
        <f t="shared" si="0"/>
        <v>0</v>
      </c>
      <c r="H13" s="111">
        <f>_xlfn.IFNA(SUMIFS('G&amp;V'!E:E,'G&amp;V'!B:B,RUNTS!B13,'G&amp;V'!C:C,RUNTS!C13)," ")</f>
        <v>0</v>
      </c>
      <c r="I13" s="114"/>
      <c r="J13" s="113">
        <f t="shared" si="1"/>
        <v>0</v>
      </c>
      <c r="K13" s="100"/>
      <c r="L13" s="109"/>
    </row>
    <row r="14" spans="1:12" ht="13.5" x14ac:dyDescent="0.25">
      <c r="A14" s="40"/>
      <c r="B14" s="40" t="s">
        <v>30</v>
      </c>
      <c r="C14" s="41" t="s">
        <v>49</v>
      </c>
      <c r="D14" s="110" t="s">
        <v>101</v>
      </c>
      <c r="E14" s="111">
        <f>_xlfn.IFNA(SUMIFS('G&amp;V'!D:D,'G&amp;V'!B:B,RUNTS!B14,'G&amp;V'!C:C,RUNTS!C14)," ")</f>
        <v>0</v>
      </c>
      <c r="F14" s="114"/>
      <c r="G14" s="111">
        <f t="shared" si="0"/>
        <v>0</v>
      </c>
      <c r="H14" s="111">
        <f>_xlfn.IFNA(SUMIFS('G&amp;V'!E:E,'G&amp;V'!B:B,RUNTS!B14,'G&amp;V'!C:C,RUNTS!C14)," ")</f>
        <v>0</v>
      </c>
      <c r="I14" s="114"/>
      <c r="J14" s="113">
        <f t="shared" si="1"/>
        <v>0</v>
      </c>
      <c r="K14" s="100"/>
      <c r="L14" s="109"/>
    </row>
    <row r="15" spans="1:12" ht="24" x14ac:dyDescent="0.25">
      <c r="A15" s="40"/>
      <c r="B15" s="40" t="s">
        <v>30</v>
      </c>
      <c r="C15" s="41" t="s">
        <v>50</v>
      </c>
      <c r="D15" s="110" t="s">
        <v>102</v>
      </c>
      <c r="E15" s="111">
        <f>_xlfn.IFNA(SUMIFS('G&amp;V'!D:D,'G&amp;V'!B:B,RUNTS!B15,'G&amp;V'!C:C,RUNTS!C15)," ")</f>
        <v>0</v>
      </c>
      <c r="F15" s="114"/>
      <c r="G15" s="111">
        <f t="shared" si="0"/>
        <v>0</v>
      </c>
      <c r="H15" s="111">
        <f>_xlfn.IFNA(SUMIFS('G&amp;V'!E:E,'G&amp;V'!B:B,RUNTS!B15,'G&amp;V'!C:C,RUNTS!C15)," ")</f>
        <v>0</v>
      </c>
      <c r="I15" s="114"/>
      <c r="J15" s="113">
        <f t="shared" si="1"/>
        <v>0</v>
      </c>
      <c r="K15" s="100"/>
      <c r="L15" s="109"/>
    </row>
    <row r="16" spans="1:12" ht="24" x14ac:dyDescent="0.25">
      <c r="A16" s="40"/>
      <c r="B16" s="40" t="s">
        <v>30</v>
      </c>
      <c r="C16" s="41" t="s">
        <v>51</v>
      </c>
      <c r="D16" s="110" t="s">
        <v>103</v>
      </c>
      <c r="E16" s="111">
        <f>_xlfn.IFNA(SUMIFS('G&amp;V'!D:D,'G&amp;V'!B:B,RUNTS!B16,'G&amp;V'!C:C,RUNTS!C16)," ")</f>
        <v>0</v>
      </c>
      <c r="F16" s="114"/>
      <c r="G16" s="111">
        <f t="shared" si="0"/>
        <v>0</v>
      </c>
      <c r="H16" s="111">
        <f>_xlfn.IFNA(SUMIFS('G&amp;V'!E:E,'G&amp;V'!B:B,RUNTS!B16,'G&amp;V'!C:C,RUNTS!C16)," ")</f>
        <v>0</v>
      </c>
      <c r="I16" s="114"/>
      <c r="J16" s="113">
        <f t="shared" si="1"/>
        <v>0</v>
      </c>
      <c r="K16" s="100"/>
      <c r="L16" s="109"/>
    </row>
    <row r="17" spans="1:12" ht="24" x14ac:dyDescent="0.25">
      <c r="A17" s="40"/>
      <c r="B17" s="40" t="s">
        <v>30</v>
      </c>
      <c r="C17" s="41" t="s">
        <v>52</v>
      </c>
      <c r="D17" s="110" t="s">
        <v>104</v>
      </c>
      <c r="E17" s="111">
        <f>_xlfn.IFNA(SUMIFS('G&amp;V'!D:D,'G&amp;V'!B:B,RUNTS!B17,'G&amp;V'!C:C,RUNTS!C17)," ")</f>
        <v>0</v>
      </c>
      <c r="F17" s="114"/>
      <c r="G17" s="111">
        <f t="shared" si="0"/>
        <v>0</v>
      </c>
      <c r="H17" s="111">
        <f>_xlfn.IFNA(SUMIFS('G&amp;V'!E:E,'G&amp;V'!B:B,RUNTS!B17,'G&amp;V'!C:C,RUNTS!C17)," ")</f>
        <v>0</v>
      </c>
      <c r="I17" s="114"/>
      <c r="J17" s="113">
        <f t="shared" si="1"/>
        <v>0</v>
      </c>
      <c r="K17" s="100"/>
      <c r="L17" s="109"/>
    </row>
    <row r="18" spans="1:12" ht="14.25" thickBot="1" x14ac:dyDescent="0.3">
      <c r="A18" s="40"/>
      <c r="B18" s="40" t="s">
        <v>30</v>
      </c>
      <c r="C18" s="41" t="s">
        <v>53</v>
      </c>
      <c r="D18" s="110" t="s">
        <v>105</v>
      </c>
      <c r="E18" s="115">
        <f>_xlfn.IFNA(SUMIFS('G&amp;V'!D:D,'G&amp;V'!B:B,RUNTS!B18,'G&amp;V'!C:C,RUNTS!C18)," ")</f>
        <v>0</v>
      </c>
      <c r="F18" s="116"/>
      <c r="G18" s="115">
        <f t="shared" si="0"/>
        <v>0</v>
      </c>
      <c r="H18" s="115">
        <f>_xlfn.IFNA(SUMIFS('G&amp;V'!E:E,'G&amp;V'!B:B,RUNTS!B18,'G&amp;V'!C:C,RUNTS!C18)," ")</f>
        <v>0</v>
      </c>
      <c r="I18" s="116"/>
      <c r="J18" s="117">
        <f t="shared" si="1"/>
        <v>0</v>
      </c>
      <c r="K18" s="100"/>
      <c r="L18" s="109"/>
    </row>
    <row r="19" spans="1:12" ht="14.25" thickTop="1" x14ac:dyDescent="0.25">
      <c r="A19" s="40"/>
      <c r="B19" s="40"/>
      <c r="C19" s="41"/>
      <c r="D19" s="110" t="s">
        <v>106</v>
      </c>
      <c r="E19" s="111">
        <f>SUM(E9:E18)</f>
        <v>0</v>
      </c>
      <c r="F19" s="111"/>
      <c r="G19" s="111">
        <f>SUM(G9:G18)</f>
        <v>0</v>
      </c>
      <c r="H19" s="111">
        <f>SUM(H9:H18)</f>
        <v>0</v>
      </c>
      <c r="I19" s="111"/>
      <c r="J19" s="113">
        <f>SUM(J9:J18)</f>
        <v>0</v>
      </c>
      <c r="K19" s="100"/>
      <c r="L19" s="109"/>
    </row>
    <row r="20" spans="1:12" ht="13.5" x14ac:dyDescent="0.25">
      <c r="A20" s="40"/>
      <c r="B20" s="40"/>
      <c r="C20" s="41"/>
      <c r="D20" s="102" t="s">
        <v>107</v>
      </c>
      <c r="E20" s="111"/>
      <c r="F20" s="111"/>
      <c r="G20" s="111"/>
      <c r="H20" s="111"/>
      <c r="I20" s="111"/>
      <c r="J20" s="113"/>
      <c r="K20" s="100"/>
      <c r="L20" s="109"/>
    </row>
    <row r="21" spans="1:12" ht="24" x14ac:dyDescent="0.25">
      <c r="A21" s="40"/>
      <c r="B21" s="40" t="s">
        <v>31</v>
      </c>
      <c r="C21" s="41" t="s">
        <v>54</v>
      </c>
      <c r="D21" s="110" t="s">
        <v>108</v>
      </c>
      <c r="E21" s="111">
        <f>-_xlfn.IFNA(SUMIFS('G&amp;V'!D:D,'G&amp;V'!B:B,RUNTS!B21,'G&amp;V'!C:C,RUNTS!C21)," ")</f>
        <v>0</v>
      </c>
      <c r="F21" s="112"/>
      <c r="G21" s="111">
        <f t="shared" ref="G21" si="2">SUM(E21:F21)</f>
        <v>0</v>
      </c>
      <c r="H21" s="111">
        <f>-_xlfn.IFNA(SUMIFS('G&amp;V'!E:E,'G&amp;V'!B:B,RUNTS!B21,'G&amp;V'!C:C,RUNTS!C21)," ")</f>
        <v>0</v>
      </c>
      <c r="I21" s="112"/>
      <c r="J21" s="113">
        <f t="shared" ref="J21" si="3">SUM(H21:I21)</f>
        <v>0</v>
      </c>
      <c r="K21" s="100"/>
      <c r="L21" s="109"/>
    </row>
    <row r="22" spans="1:12" ht="13.5" x14ac:dyDescent="0.25">
      <c r="A22" s="40"/>
      <c r="B22" s="40" t="s">
        <v>31</v>
      </c>
      <c r="C22" s="41" t="s">
        <v>55</v>
      </c>
      <c r="D22" s="110" t="s">
        <v>109</v>
      </c>
      <c r="E22" s="111">
        <f>-_xlfn.IFNA(SUMIFS('G&amp;V'!D:D,'G&amp;V'!B:B,RUNTS!B22,'G&amp;V'!C:C,RUNTS!C22)," ")</f>
        <v>0</v>
      </c>
      <c r="F22" s="114"/>
      <c r="G22" s="111">
        <f t="shared" ref="G22:G25" si="4">SUM(E22:F22)</f>
        <v>0</v>
      </c>
      <c r="H22" s="111">
        <f>-_xlfn.IFNA(SUMIFS('G&amp;V'!E:E,'G&amp;V'!B:B,RUNTS!B22,'G&amp;V'!C:C,RUNTS!C22)," ")</f>
        <v>0</v>
      </c>
      <c r="I22" s="114"/>
      <c r="J22" s="113">
        <f t="shared" ref="J22:J25" si="5">SUM(H22:I22)</f>
        <v>0</v>
      </c>
      <c r="K22" s="100"/>
      <c r="L22" s="109"/>
    </row>
    <row r="23" spans="1:12" ht="13.5" x14ac:dyDescent="0.25">
      <c r="A23" s="40"/>
      <c r="B23" s="40" t="s">
        <v>31</v>
      </c>
      <c r="C23" s="41" t="s">
        <v>56</v>
      </c>
      <c r="D23" s="110" t="s">
        <v>110</v>
      </c>
      <c r="E23" s="111">
        <f>-_xlfn.IFNA(SUMIFS('G&amp;V'!D:D,'G&amp;V'!B:B,RUNTS!B23,'G&amp;V'!C:C,RUNTS!C23)," ")</f>
        <v>0</v>
      </c>
      <c r="F23" s="114"/>
      <c r="G23" s="111">
        <f t="shared" si="4"/>
        <v>0</v>
      </c>
      <c r="H23" s="111">
        <f>-_xlfn.IFNA(SUMIFS('G&amp;V'!E:E,'G&amp;V'!B:B,RUNTS!B23,'G&amp;V'!C:C,RUNTS!C23)," ")</f>
        <v>0</v>
      </c>
      <c r="I23" s="114"/>
      <c r="J23" s="113">
        <f t="shared" si="5"/>
        <v>0</v>
      </c>
      <c r="K23" s="100"/>
      <c r="L23" s="109"/>
    </row>
    <row r="24" spans="1:12" ht="13.5" x14ac:dyDescent="0.25">
      <c r="A24" s="40"/>
      <c r="B24" s="40" t="s">
        <v>31</v>
      </c>
      <c r="C24" s="41" t="s">
        <v>57</v>
      </c>
      <c r="D24" s="110" t="s">
        <v>111</v>
      </c>
      <c r="E24" s="111">
        <f>-_xlfn.IFNA(SUMIFS('G&amp;V'!D:D,'G&amp;V'!B:B,RUNTS!B24,'G&amp;V'!C:C,RUNTS!C24)," ")</f>
        <v>0</v>
      </c>
      <c r="F24" s="114"/>
      <c r="G24" s="111">
        <f t="shared" si="4"/>
        <v>0</v>
      </c>
      <c r="H24" s="111">
        <f>-_xlfn.IFNA(SUMIFS('G&amp;V'!E:E,'G&amp;V'!B:B,RUNTS!B24,'G&amp;V'!C:C,RUNTS!C24)," ")</f>
        <v>0</v>
      </c>
      <c r="I24" s="114"/>
      <c r="J24" s="113">
        <f t="shared" si="5"/>
        <v>0</v>
      </c>
      <c r="K24" s="100"/>
      <c r="L24" s="109"/>
    </row>
    <row r="25" spans="1:12" ht="14.25" thickBot="1" x14ac:dyDescent="0.3">
      <c r="A25" s="40"/>
      <c r="B25" s="40" t="s">
        <v>31</v>
      </c>
      <c r="C25" s="41" t="s">
        <v>58</v>
      </c>
      <c r="D25" s="110" t="s">
        <v>112</v>
      </c>
      <c r="E25" s="115">
        <f>-_xlfn.IFNA(SUMIFS('G&amp;V'!D:D,'G&amp;V'!B:B,RUNTS!B25,'G&amp;V'!C:C,RUNTS!C25)," ")</f>
        <v>0</v>
      </c>
      <c r="F25" s="116"/>
      <c r="G25" s="115">
        <f t="shared" si="4"/>
        <v>0</v>
      </c>
      <c r="H25" s="115">
        <f>-_xlfn.IFNA(SUMIFS('G&amp;V'!E:E,'G&amp;V'!B:B,RUNTS!B25,'G&amp;V'!C:C,RUNTS!C25)," ")</f>
        <v>0</v>
      </c>
      <c r="I25" s="116"/>
      <c r="J25" s="117">
        <f t="shared" si="5"/>
        <v>0</v>
      </c>
      <c r="K25" s="100"/>
      <c r="L25" s="109"/>
    </row>
    <row r="26" spans="1:12" ht="14.25" thickTop="1" x14ac:dyDescent="0.25">
      <c r="A26" s="40"/>
      <c r="B26" s="40"/>
      <c r="C26" s="41"/>
      <c r="D26" s="110" t="s">
        <v>106</v>
      </c>
      <c r="E26" s="111">
        <f>SUM(E21:E25)</f>
        <v>0</v>
      </c>
      <c r="F26" s="111"/>
      <c r="G26" s="111">
        <f>SUM(G21:G25)</f>
        <v>0</v>
      </c>
      <c r="H26" s="111">
        <f>SUM(H21:H25)</f>
        <v>0</v>
      </c>
      <c r="I26" s="111"/>
      <c r="J26" s="113">
        <f>SUM(J21:J25)</f>
        <v>0</v>
      </c>
      <c r="K26" s="100"/>
      <c r="L26" s="109"/>
    </row>
    <row r="27" spans="1:12" ht="24" x14ac:dyDescent="0.25">
      <c r="A27" s="40"/>
      <c r="B27" s="40"/>
      <c r="C27" s="41"/>
      <c r="D27" s="110" t="s">
        <v>113</v>
      </c>
      <c r="E27" s="111">
        <f>SUM(+E19-E26)</f>
        <v>0</v>
      </c>
      <c r="F27" s="111"/>
      <c r="G27" s="111">
        <f>SUM(+G19-G26)</f>
        <v>0</v>
      </c>
      <c r="H27" s="111">
        <f>SUM(+H19-H26)</f>
        <v>0</v>
      </c>
      <c r="I27" s="111"/>
      <c r="J27" s="113">
        <f>SUM(+J19-J26)</f>
        <v>0</v>
      </c>
      <c r="K27" s="100"/>
      <c r="L27" s="109"/>
    </row>
    <row r="28" spans="1:12" ht="13.5" x14ac:dyDescent="0.25">
      <c r="A28" s="40"/>
      <c r="B28" s="40"/>
      <c r="C28" s="41"/>
      <c r="D28" s="110"/>
      <c r="E28" s="111"/>
      <c r="F28" s="111"/>
      <c r="G28" s="111"/>
      <c r="H28" s="111"/>
      <c r="I28" s="111"/>
      <c r="J28" s="113"/>
      <c r="K28" s="100"/>
      <c r="L28" s="109"/>
    </row>
    <row r="29" spans="1:12" ht="13.5" x14ac:dyDescent="0.25">
      <c r="A29" s="40"/>
      <c r="B29" s="40"/>
      <c r="C29" s="41"/>
      <c r="D29" s="106" t="s">
        <v>244</v>
      </c>
      <c r="E29" s="111"/>
      <c r="F29" s="111"/>
      <c r="G29" s="111"/>
      <c r="H29" s="111"/>
      <c r="I29" s="111"/>
      <c r="J29" s="113"/>
      <c r="K29" s="100"/>
      <c r="L29" s="109"/>
    </row>
    <row r="30" spans="1:12" ht="13.5" x14ac:dyDescent="0.25">
      <c r="A30" s="40"/>
      <c r="B30" s="40"/>
      <c r="C30" s="41"/>
      <c r="D30" s="102" t="s">
        <v>96</v>
      </c>
      <c r="E30" s="111"/>
      <c r="F30" s="111"/>
      <c r="G30" s="111"/>
      <c r="H30" s="111"/>
      <c r="I30" s="111"/>
      <c r="J30" s="113"/>
      <c r="K30" s="100"/>
      <c r="L30" s="109"/>
    </row>
    <row r="31" spans="1:12" ht="36" x14ac:dyDescent="0.25">
      <c r="A31" s="40"/>
      <c r="B31" s="40" t="s">
        <v>32</v>
      </c>
      <c r="C31" s="45" t="s">
        <v>59</v>
      </c>
      <c r="D31" s="118" t="s">
        <v>114</v>
      </c>
      <c r="E31" s="111">
        <f>_xlfn.IFNA(SUMIFS('G&amp;V'!D:D,'G&amp;V'!B:B,RUNTS!B31,'G&amp;V'!C:C,RUNTS!C31)," ")</f>
        <v>0</v>
      </c>
      <c r="F31" s="112"/>
      <c r="G31" s="111">
        <f t="shared" ref="G31:G36" si="6">SUM(E31:F31)</f>
        <v>0</v>
      </c>
      <c r="H31" s="111">
        <f>_xlfn.IFNA(SUMIFS('G&amp;V'!E:E,'G&amp;V'!B:B,RUNTS!B31,'G&amp;V'!C:C,RUNTS!C31)," ")</f>
        <v>0</v>
      </c>
      <c r="I31" s="112"/>
      <c r="J31" s="113">
        <f t="shared" ref="J31:J36" si="7">SUM(H31:I31)</f>
        <v>0</v>
      </c>
      <c r="K31" s="100"/>
      <c r="L31" s="109"/>
    </row>
    <row r="32" spans="1:12" ht="13.5" x14ac:dyDescent="0.25">
      <c r="A32" s="40"/>
      <c r="B32" s="40" t="s">
        <v>32</v>
      </c>
      <c r="C32" s="41" t="s">
        <v>60</v>
      </c>
      <c r="D32" s="110" t="s">
        <v>115</v>
      </c>
      <c r="E32" s="111">
        <f>_xlfn.IFNA(SUMIFS('G&amp;V'!D:D,'G&amp;V'!B:B,RUNTS!B32,'G&amp;V'!C:C,RUNTS!C32)," ")</f>
        <v>0</v>
      </c>
      <c r="F32" s="114"/>
      <c r="G32" s="111">
        <f t="shared" si="6"/>
        <v>0</v>
      </c>
      <c r="H32" s="111">
        <f>_xlfn.IFNA(SUMIFS('G&amp;V'!E:E,'G&amp;V'!B:B,RUNTS!B32,'G&amp;V'!C:C,RUNTS!C32)," ")</f>
        <v>0</v>
      </c>
      <c r="I32" s="114"/>
      <c r="J32" s="113">
        <f t="shared" si="7"/>
        <v>0</v>
      </c>
      <c r="K32" s="100"/>
      <c r="L32" s="109"/>
    </row>
    <row r="33" spans="1:12" ht="24" x14ac:dyDescent="0.25">
      <c r="A33" s="40"/>
      <c r="B33" s="40" t="s">
        <v>32</v>
      </c>
      <c r="C33" s="41" t="s">
        <v>61</v>
      </c>
      <c r="D33" s="110" t="s">
        <v>116</v>
      </c>
      <c r="E33" s="111">
        <f>_xlfn.IFNA(SUMIFS('G&amp;V'!D:D,'G&amp;V'!B:B,RUNTS!B33,'G&amp;V'!C:C,RUNTS!C33)," ")</f>
        <v>0</v>
      </c>
      <c r="F33" s="114"/>
      <c r="G33" s="111">
        <f t="shared" si="6"/>
        <v>0</v>
      </c>
      <c r="H33" s="111">
        <f>_xlfn.IFNA(SUMIFS('G&amp;V'!E:E,'G&amp;V'!B:B,RUNTS!B33,'G&amp;V'!C:C,RUNTS!C33)," ")</f>
        <v>0</v>
      </c>
      <c r="I33" s="114"/>
      <c r="J33" s="113">
        <f t="shared" si="7"/>
        <v>0</v>
      </c>
      <c r="K33" s="100"/>
      <c r="L33" s="109"/>
    </row>
    <row r="34" spans="1:12" ht="24" x14ac:dyDescent="0.25">
      <c r="A34" s="40"/>
      <c r="B34" s="40" t="s">
        <v>32</v>
      </c>
      <c r="C34" s="41" t="s">
        <v>62</v>
      </c>
      <c r="D34" s="110" t="s">
        <v>117</v>
      </c>
      <c r="E34" s="111">
        <f>_xlfn.IFNA(SUMIFS('G&amp;V'!D:D,'G&amp;V'!B:B,RUNTS!B34,'G&amp;V'!C:C,RUNTS!C34)," ")</f>
        <v>0</v>
      </c>
      <c r="F34" s="114"/>
      <c r="G34" s="111">
        <f t="shared" si="6"/>
        <v>0</v>
      </c>
      <c r="H34" s="111">
        <f>_xlfn.IFNA(SUMIFS('G&amp;V'!E:E,'G&amp;V'!B:B,RUNTS!B34,'G&amp;V'!C:C,RUNTS!C34)," ")</f>
        <v>0</v>
      </c>
      <c r="I34" s="114"/>
      <c r="J34" s="113">
        <f t="shared" si="7"/>
        <v>0</v>
      </c>
      <c r="K34" s="100"/>
      <c r="L34" s="109"/>
    </row>
    <row r="35" spans="1:12" ht="24" x14ac:dyDescent="0.25">
      <c r="A35" s="40"/>
      <c r="B35" s="40" t="s">
        <v>32</v>
      </c>
      <c r="C35" s="41" t="s">
        <v>63</v>
      </c>
      <c r="D35" s="110" t="s">
        <v>118</v>
      </c>
      <c r="E35" s="111">
        <f>_xlfn.IFNA(SUMIFS('G&amp;V'!D:D,'G&amp;V'!B:B,RUNTS!B35,'G&amp;V'!C:C,RUNTS!C35)," ")</f>
        <v>0</v>
      </c>
      <c r="F35" s="119"/>
      <c r="G35" s="111">
        <f t="shared" si="6"/>
        <v>0</v>
      </c>
      <c r="H35" s="111">
        <f>_xlfn.IFNA(SUMIFS('G&amp;V'!E:E,'G&amp;V'!B:B,RUNTS!B35,'G&amp;V'!C:C,RUNTS!C35)," ")</f>
        <v>0</v>
      </c>
      <c r="I35" s="114"/>
      <c r="J35" s="113">
        <f t="shared" si="7"/>
        <v>0</v>
      </c>
      <c r="K35" s="100"/>
      <c r="L35" s="109"/>
    </row>
    <row r="36" spans="1:12" ht="24.75" thickBot="1" x14ac:dyDescent="0.3">
      <c r="A36" s="40"/>
      <c r="B36" s="40" t="s">
        <v>32</v>
      </c>
      <c r="C36" s="41" t="s">
        <v>64</v>
      </c>
      <c r="D36" s="110" t="s">
        <v>119</v>
      </c>
      <c r="E36" s="115">
        <f>_xlfn.IFNA(SUMIFS('G&amp;V'!D:D,'G&amp;V'!B:B,RUNTS!B36,'G&amp;V'!C:C,RUNTS!C36)," ")</f>
        <v>0</v>
      </c>
      <c r="F36" s="120"/>
      <c r="G36" s="115">
        <f t="shared" si="6"/>
        <v>0</v>
      </c>
      <c r="H36" s="115">
        <f>_xlfn.IFNA(SUMIFS('G&amp;V'!E:E,'G&amp;V'!B:B,RUNTS!B36,'G&amp;V'!C:C,RUNTS!C36)," ")</f>
        <v>0</v>
      </c>
      <c r="I36" s="116"/>
      <c r="J36" s="117">
        <f t="shared" si="7"/>
        <v>0</v>
      </c>
      <c r="K36" s="100"/>
      <c r="L36" s="109"/>
    </row>
    <row r="37" spans="1:12" ht="14.25" thickTop="1" x14ac:dyDescent="0.25">
      <c r="A37" s="40"/>
      <c r="B37" s="40"/>
      <c r="C37" s="41"/>
      <c r="D37" s="110" t="s">
        <v>106</v>
      </c>
      <c r="E37" s="111">
        <f>SUM(E31:E36)</f>
        <v>0</v>
      </c>
      <c r="F37" s="111"/>
      <c r="G37" s="111">
        <f>SUM(G31:G36)</f>
        <v>0</v>
      </c>
      <c r="H37" s="111">
        <f>SUM(H31:H36)</f>
        <v>0</v>
      </c>
      <c r="I37" s="111"/>
      <c r="J37" s="113">
        <f>SUM(J31:J36)</f>
        <v>0</v>
      </c>
      <c r="K37" s="100"/>
      <c r="L37" s="109"/>
    </row>
    <row r="38" spans="1:12" ht="13.5" x14ac:dyDescent="0.25">
      <c r="A38" s="40"/>
      <c r="B38" s="40"/>
      <c r="C38" s="41"/>
      <c r="D38" s="102" t="s">
        <v>107</v>
      </c>
      <c r="E38" s="111"/>
      <c r="F38" s="111"/>
      <c r="G38" s="111"/>
      <c r="H38" s="111"/>
      <c r="I38" s="111"/>
      <c r="J38" s="113"/>
      <c r="K38" s="100"/>
      <c r="L38" s="109"/>
    </row>
    <row r="39" spans="1:12" ht="24" x14ac:dyDescent="0.25">
      <c r="A39" s="40"/>
      <c r="B39" s="40" t="s">
        <v>65</v>
      </c>
      <c r="C39" s="41" t="s">
        <v>54</v>
      </c>
      <c r="D39" s="110" t="s">
        <v>108</v>
      </c>
      <c r="E39" s="111">
        <f>-_xlfn.IFNA(SUMIFS('G&amp;V'!D:D,'G&amp;V'!B:B,RUNTS!B39,'G&amp;V'!C:C,RUNTS!C39)," ")</f>
        <v>0</v>
      </c>
      <c r="F39" s="112"/>
      <c r="G39" s="111">
        <f t="shared" ref="G39:G43" si="8">SUM(E39:F39)</f>
        <v>0</v>
      </c>
      <c r="H39" s="111">
        <f>-_xlfn.IFNA(SUMIFS('G&amp;V'!E:E,'G&amp;V'!B:B,RUNTS!B39,'G&amp;V'!C:C,RUNTS!C39)," ")</f>
        <v>0</v>
      </c>
      <c r="I39" s="112"/>
      <c r="J39" s="113">
        <f t="shared" ref="J39:J43" si="9">SUM(H39:I39)</f>
        <v>0</v>
      </c>
      <c r="K39" s="100"/>
      <c r="L39" s="109"/>
    </row>
    <row r="40" spans="1:12" ht="13.5" x14ac:dyDescent="0.25">
      <c r="A40" s="40"/>
      <c r="B40" s="40" t="s">
        <v>65</v>
      </c>
      <c r="C40" s="41" t="s">
        <v>55</v>
      </c>
      <c r="D40" s="110" t="s">
        <v>109</v>
      </c>
      <c r="E40" s="111">
        <f>-_xlfn.IFNA(SUMIFS('G&amp;V'!D:D,'G&amp;V'!B:B,RUNTS!B40,'G&amp;V'!C:C,RUNTS!C40)," ")</f>
        <v>0</v>
      </c>
      <c r="F40" s="114"/>
      <c r="G40" s="111">
        <f t="shared" si="8"/>
        <v>0</v>
      </c>
      <c r="H40" s="111">
        <f>-_xlfn.IFNA(SUMIFS('G&amp;V'!E:E,'G&amp;V'!B:B,RUNTS!B40,'G&amp;V'!C:C,RUNTS!C40)," ")</f>
        <v>0</v>
      </c>
      <c r="I40" s="114"/>
      <c r="J40" s="113">
        <f t="shared" si="9"/>
        <v>0</v>
      </c>
      <c r="K40" s="100"/>
      <c r="L40" s="109"/>
    </row>
    <row r="41" spans="1:12" ht="13.5" x14ac:dyDescent="0.25">
      <c r="A41" s="40"/>
      <c r="B41" s="40" t="s">
        <v>65</v>
      </c>
      <c r="C41" s="41" t="s">
        <v>56</v>
      </c>
      <c r="D41" s="110" t="s">
        <v>110</v>
      </c>
      <c r="E41" s="111">
        <f>-_xlfn.IFNA(SUMIFS('G&amp;V'!D:D,'G&amp;V'!B:B,RUNTS!B41,'G&amp;V'!C:C,RUNTS!C41)," ")</f>
        <v>0</v>
      </c>
      <c r="F41" s="114"/>
      <c r="G41" s="111">
        <f t="shared" si="8"/>
        <v>0</v>
      </c>
      <c r="H41" s="111">
        <f>-_xlfn.IFNA(SUMIFS('G&amp;V'!E:E,'G&amp;V'!B:B,RUNTS!B41,'G&amp;V'!C:C,RUNTS!C41)," ")</f>
        <v>0</v>
      </c>
      <c r="I41" s="114"/>
      <c r="J41" s="113">
        <f t="shared" si="9"/>
        <v>0</v>
      </c>
      <c r="K41" s="100"/>
      <c r="L41" s="109"/>
    </row>
    <row r="42" spans="1:12" ht="13.5" x14ac:dyDescent="0.25">
      <c r="A42" s="40"/>
      <c r="B42" s="40" t="s">
        <v>65</v>
      </c>
      <c r="C42" s="41" t="s">
        <v>66</v>
      </c>
      <c r="D42" s="110" t="s">
        <v>120</v>
      </c>
      <c r="E42" s="111">
        <f>-_xlfn.IFNA(SUMIFS('G&amp;V'!D:D,'G&amp;V'!B:B,RUNTS!B42,'G&amp;V'!C:C,RUNTS!C42)," ")</f>
        <v>0</v>
      </c>
      <c r="F42" s="114"/>
      <c r="G42" s="111">
        <f t="shared" si="8"/>
        <v>0</v>
      </c>
      <c r="H42" s="111">
        <f>-_xlfn.IFNA(SUMIFS('G&amp;V'!E:E,'G&amp;V'!B:B,RUNTS!B42,'G&amp;V'!C:C,RUNTS!C42)," ")</f>
        <v>0</v>
      </c>
      <c r="I42" s="114"/>
      <c r="J42" s="113">
        <f t="shared" si="9"/>
        <v>0</v>
      </c>
      <c r="K42" s="100"/>
      <c r="L42" s="109"/>
    </row>
    <row r="43" spans="1:12" ht="14.25" thickBot="1" x14ac:dyDescent="0.3">
      <c r="A43" s="40"/>
      <c r="B43" s="40" t="s">
        <v>65</v>
      </c>
      <c r="C43" s="41" t="s">
        <v>58</v>
      </c>
      <c r="D43" s="110" t="s">
        <v>112</v>
      </c>
      <c r="E43" s="115">
        <f>-_xlfn.IFNA(SUMIFS('G&amp;V'!D:D,'G&amp;V'!B:B,RUNTS!B43,'G&amp;V'!C:C,RUNTS!C43)," ")</f>
        <v>0</v>
      </c>
      <c r="F43" s="116"/>
      <c r="G43" s="115">
        <f t="shared" si="8"/>
        <v>0</v>
      </c>
      <c r="H43" s="115">
        <f>-_xlfn.IFNA(SUMIFS('G&amp;V'!E:E,'G&amp;V'!B:B,RUNTS!B43,'G&amp;V'!C:C,RUNTS!C43)," ")</f>
        <v>0</v>
      </c>
      <c r="I43" s="116"/>
      <c r="J43" s="117">
        <f t="shared" si="9"/>
        <v>0</v>
      </c>
      <c r="K43" s="100"/>
      <c r="L43" s="109"/>
    </row>
    <row r="44" spans="1:12" ht="14.25" thickTop="1" x14ac:dyDescent="0.25">
      <c r="A44" s="40"/>
      <c r="B44" s="40"/>
      <c r="C44" s="41"/>
      <c r="D44" s="110" t="s">
        <v>106</v>
      </c>
      <c r="E44" s="111">
        <f>SUM(E39:E43)</f>
        <v>0</v>
      </c>
      <c r="F44" s="121"/>
      <c r="G44" s="111">
        <f>SUM(G39:G43)</f>
        <v>0</v>
      </c>
      <c r="H44" s="111">
        <f>SUM(H39:H43)</f>
        <v>0</v>
      </c>
      <c r="I44" s="121"/>
      <c r="J44" s="113">
        <f>SUM(J39:J43)</f>
        <v>0</v>
      </c>
      <c r="K44" s="100"/>
      <c r="L44" s="109"/>
    </row>
    <row r="45" spans="1:12" ht="24" x14ac:dyDescent="0.25">
      <c r="A45" s="40"/>
      <c r="B45" s="40"/>
      <c r="C45" s="41"/>
      <c r="D45" s="110" t="s">
        <v>121</v>
      </c>
      <c r="E45" s="111">
        <f>SUM(+E37-E44)</f>
        <v>0</v>
      </c>
      <c r="F45" s="111"/>
      <c r="G45" s="111">
        <f>SUM(+G37-G44)</f>
        <v>0</v>
      </c>
      <c r="H45" s="111">
        <f>SUM(+H37-H44)</f>
        <v>0</v>
      </c>
      <c r="I45" s="111"/>
      <c r="J45" s="113">
        <f>SUM(+J37-J44)</f>
        <v>0</v>
      </c>
      <c r="K45" s="100"/>
      <c r="L45" s="109"/>
    </row>
    <row r="46" spans="1:12" ht="13.5" x14ac:dyDescent="0.25">
      <c r="A46" s="40"/>
      <c r="B46" s="40"/>
      <c r="C46" s="41"/>
      <c r="D46" s="110"/>
      <c r="E46" s="111"/>
      <c r="F46" s="111"/>
      <c r="G46" s="111"/>
      <c r="H46" s="111"/>
      <c r="I46" s="111"/>
      <c r="J46" s="113"/>
      <c r="K46" s="100"/>
      <c r="L46" s="109"/>
    </row>
    <row r="47" spans="1:12" ht="13.5" x14ac:dyDescent="0.25">
      <c r="A47" s="40"/>
      <c r="B47" s="40"/>
      <c r="C47" s="41"/>
      <c r="D47" s="106" t="s">
        <v>245</v>
      </c>
      <c r="E47" s="111"/>
      <c r="F47" s="111"/>
      <c r="G47" s="111"/>
      <c r="H47" s="111"/>
      <c r="I47" s="111"/>
      <c r="J47" s="113"/>
      <c r="K47" s="100"/>
      <c r="L47" s="109"/>
    </row>
    <row r="48" spans="1:12" ht="13.5" x14ac:dyDescent="0.25">
      <c r="A48" s="40"/>
      <c r="B48" s="40"/>
      <c r="C48" s="41"/>
      <c r="D48" s="102" t="s">
        <v>96</v>
      </c>
      <c r="E48" s="111"/>
      <c r="F48" s="111"/>
      <c r="G48" s="111"/>
      <c r="H48" s="111"/>
      <c r="I48" s="111"/>
      <c r="J48" s="113"/>
      <c r="K48" s="100"/>
      <c r="L48" s="109"/>
    </row>
    <row r="49" spans="1:12" ht="24" x14ac:dyDescent="0.25">
      <c r="A49" s="40"/>
      <c r="B49" s="40" t="s">
        <v>33</v>
      </c>
      <c r="C49" s="41" t="s">
        <v>67</v>
      </c>
      <c r="D49" s="110" t="s">
        <v>122</v>
      </c>
      <c r="E49" s="111">
        <f>_xlfn.IFNA(SUMIFS('G&amp;V'!D:D,'G&amp;V'!B:B,RUNTS!B49,'G&amp;V'!C:C,RUNTS!C49)," ")</f>
        <v>0</v>
      </c>
      <c r="F49" s="112"/>
      <c r="G49" s="111">
        <f t="shared" ref="G49:G51" si="10">SUM(E49:F49)</f>
        <v>0</v>
      </c>
      <c r="H49" s="111">
        <f>_xlfn.IFNA(SUMIFS('G&amp;V'!E:E,'G&amp;V'!B:B,RUNTS!B49,'G&amp;V'!C:C,RUNTS!C49)," ")</f>
        <v>0</v>
      </c>
      <c r="I49" s="112"/>
      <c r="J49" s="113">
        <f t="shared" ref="J49:J51" si="11">SUM(H49:I49)</f>
        <v>0</v>
      </c>
      <c r="K49" s="100"/>
      <c r="L49" s="109"/>
    </row>
    <row r="50" spans="1:12" ht="24" x14ac:dyDescent="0.25">
      <c r="A50" s="40"/>
      <c r="B50" s="40" t="s">
        <v>33</v>
      </c>
      <c r="C50" s="41" t="s">
        <v>68</v>
      </c>
      <c r="D50" s="110" t="s">
        <v>123</v>
      </c>
      <c r="E50" s="111">
        <f>_xlfn.IFNA(SUMIFS('G&amp;V'!D:D,'G&amp;V'!B:B,RUNTS!B50,'G&amp;V'!C:C,RUNTS!C50)," ")</f>
        <v>0</v>
      </c>
      <c r="F50" s="114"/>
      <c r="G50" s="111">
        <f t="shared" si="10"/>
        <v>0</v>
      </c>
      <c r="H50" s="111">
        <f>_xlfn.IFNA(SUMIFS('G&amp;V'!E:E,'G&amp;V'!B:B,RUNTS!B50,'G&amp;V'!C:C,RUNTS!C50)," ")</f>
        <v>0</v>
      </c>
      <c r="I50" s="114"/>
      <c r="J50" s="113">
        <f t="shared" si="11"/>
        <v>0</v>
      </c>
      <c r="K50" s="100"/>
      <c r="L50" s="109"/>
    </row>
    <row r="51" spans="1:12" ht="14.25" thickBot="1" x14ac:dyDescent="0.3">
      <c r="A51" s="40"/>
      <c r="B51" s="40" t="s">
        <v>33</v>
      </c>
      <c r="C51" s="41" t="s">
        <v>69</v>
      </c>
      <c r="D51" s="110" t="s">
        <v>124</v>
      </c>
      <c r="E51" s="115">
        <f>_xlfn.IFNA(SUMIFS('G&amp;V'!D:D,'G&amp;V'!B:B,RUNTS!B51,'G&amp;V'!C:C,RUNTS!C51)," ")</f>
        <v>0</v>
      </c>
      <c r="F51" s="116"/>
      <c r="G51" s="115">
        <f t="shared" si="10"/>
        <v>0</v>
      </c>
      <c r="H51" s="115">
        <f>_xlfn.IFNA(SUMIFS('G&amp;V'!E:E,'G&amp;V'!B:B,RUNTS!B51,'G&amp;V'!C:C,RUNTS!C51)," ")</f>
        <v>0</v>
      </c>
      <c r="I51" s="116"/>
      <c r="J51" s="117">
        <f t="shared" si="11"/>
        <v>0</v>
      </c>
      <c r="K51" s="100"/>
      <c r="L51" s="109"/>
    </row>
    <row r="52" spans="1:12" ht="14.25" thickTop="1" x14ac:dyDescent="0.25">
      <c r="A52" s="40"/>
      <c r="B52" s="40"/>
      <c r="C52" s="41"/>
      <c r="D52" s="110" t="s">
        <v>106</v>
      </c>
      <c r="E52" s="111">
        <f>SUM(E49:E51)</f>
        <v>0</v>
      </c>
      <c r="F52" s="121"/>
      <c r="G52" s="111">
        <f>SUM(G49:G51)</f>
        <v>0</v>
      </c>
      <c r="H52" s="111">
        <f>SUM(H49:H51)</f>
        <v>0</v>
      </c>
      <c r="I52" s="121"/>
      <c r="J52" s="113">
        <f>SUM(J49:J51)</f>
        <v>0</v>
      </c>
      <c r="K52" s="100"/>
      <c r="L52" s="109"/>
    </row>
    <row r="53" spans="1:12" ht="13.5" x14ac:dyDescent="0.25">
      <c r="A53" s="40"/>
      <c r="B53" s="40"/>
      <c r="C53" s="41"/>
      <c r="D53" s="102" t="s">
        <v>107</v>
      </c>
      <c r="E53" s="111"/>
      <c r="F53" s="111"/>
      <c r="G53" s="111"/>
      <c r="H53" s="111"/>
      <c r="I53" s="111"/>
      <c r="J53" s="113"/>
      <c r="K53" s="100"/>
      <c r="L53" s="109"/>
    </row>
    <row r="54" spans="1:12" ht="24" x14ac:dyDescent="0.25">
      <c r="A54" s="40"/>
      <c r="B54" s="40" t="s">
        <v>34</v>
      </c>
      <c r="C54" s="41" t="s">
        <v>70</v>
      </c>
      <c r="D54" s="110" t="s">
        <v>125</v>
      </c>
      <c r="E54" s="111">
        <f>-_xlfn.IFNA(SUMIFS('G&amp;V'!D:D,'G&amp;V'!B:B,RUNTS!B54,'G&amp;V'!C:C,RUNTS!C54)," ")</f>
        <v>0</v>
      </c>
      <c r="F54" s="112"/>
      <c r="G54" s="111">
        <f t="shared" ref="G54:G56" si="12">SUM(E54:F54)</f>
        <v>0</v>
      </c>
      <c r="H54" s="111">
        <f>-_xlfn.IFNA(SUMIFS('G&amp;V'!E:E,'G&amp;V'!B:B,RUNTS!B54,'G&amp;V'!C:C,RUNTS!C54)," ")</f>
        <v>0</v>
      </c>
      <c r="I54" s="112"/>
      <c r="J54" s="113">
        <f t="shared" ref="J54:J56" si="13">SUM(H54:I54)</f>
        <v>0</v>
      </c>
      <c r="K54" s="100"/>
      <c r="L54" s="109"/>
    </row>
    <row r="55" spans="1:12" ht="24" x14ac:dyDescent="0.25">
      <c r="A55" s="40"/>
      <c r="B55" s="40" t="s">
        <v>34</v>
      </c>
      <c r="C55" s="41" t="s">
        <v>71</v>
      </c>
      <c r="D55" s="110" t="s">
        <v>126</v>
      </c>
      <c r="E55" s="111">
        <f>-_xlfn.IFNA(SUMIFS('G&amp;V'!D:D,'G&amp;V'!B:B,RUNTS!B55,'G&amp;V'!C:C,RUNTS!C55)," ")</f>
        <v>0</v>
      </c>
      <c r="F55" s="114"/>
      <c r="G55" s="111">
        <f t="shared" si="12"/>
        <v>0</v>
      </c>
      <c r="H55" s="111">
        <f>-_xlfn.IFNA(SUMIFS('G&amp;V'!E:E,'G&amp;V'!B:B,RUNTS!B55,'G&amp;V'!C:C,RUNTS!C55)," ")</f>
        <v>0</v>
      </c>
      <c r="I55" s="114"/>
      <c r="J55" s="113">
        <f t="shared" si="13"/>
        <v>0</v>
      </c>
      <c r="K55" s="100"/>
      <c r="L55" s="109"/>
    </row>
    <row r="56" spans="1:12" ht="14.25" thickBot="1" x14ac:dyDescent="0.3">
      <c r="A56" s="40"/>
      <c r="B56" s="40" t="s">
        <v>34</v>
      </c>
      <c r="C56" s="41" t="s">
        <v>72</v>
      </c>
      <c r="D56" s="110" t="s">
        <v>127</v>
      </c>
      <c r="E56" s="115">
        <f>-_xlfn.IFNA(SUMIFS('G&amp;V'!D:D,'G&amp;V'!B:B,RUNTS!B56,'G&amp;V'!C:C,RUNTS!C56)," ")</f>
        <v>0</v>
      </c>
      <c r="F56" s="116"/>
      <c r="G56" s="115">
        <f t="shared" si="12"/>
        <v>0</v>
      </c>
      <c r="H56" s="115">
        <f>-_xlfn.IFNA(SUMIFS('G&amp;V'!E:E,'G&amp;V'!B:B,RUNTS!B56,'G&amp;V'!C:C,RUNTS!C56)," ")</f>
        <v>0</v>
      </c>
      <c r="I56" s="116"/>
      <c r="J56" s="117">
        <f t="shared" si="13"/>
        <v>0</v>
      </c>
      <c r="K56" s="100"/>
      <c r="L56" s="109"/>
    </row>
    <row r="57" spans="1:12" ht="14.25" thickTop="1" x14ac:dyDescent="0.25">
      <c r="A57" s="40"/>
      <c r="B57" s="40"/>
      <c r="C57" s="41"/>
      <c r="D57" s="110" t="s">
        <v>106</v>
      </c>
      <c r="E57" s="111">
        <f>SUM(E54:E56)</f>
        <v>0</v>
      </c>
      <c r="F57" s="111"/>
      <c r="G57" s="111">
        <f>SUM(G54:G56)</f>
        <v>0</v>
      </c>
      <c r="H57" s="111">
        <f>SUM(H54:H56)</f>
        <v>0</v>
      </c>
      <c r="I57" s="111"/>
      <c r="J57" s="113">
        <f>SUM(J54:J56)</f>
        <v>0</v>
      </c>
      <c r="K57" s="100"/>
      <c r="L57" s="109"/>
    </row>
    <row r="58" spans="1:12" ht="24" x14ac:dyDescent="0.25">
      <c r="A58" s="40"/>
      <c r="B58" s="40"/>
      <c r="C58" s="41"/>
      <c r="D58" s="110" t="s">
        <v>128</v>
      </c>
      <c r="E58" s="111">
        <f>SUM(+E52-E57)</f>
        <v>0</v>
      </c>
      <c r="F58" s="111"/>
      <c r="G58" s="111">
        <f>SUM(+G52-G57)</f>
        <v>0</v>
      </c>
      <c r="H58" s="111">
        <f>SUM(+H52-H57)</f>
        <v>0</v>
      </c>
      <c r="I58" s="111"/>
      <c r="J58" s="113">
        <f>SUM(+J52-J57)</f>
        <v>0</v>
      </c>
      <c r="K58" s="100"/>
      <c r="L58" s="109"/>
    </row>
    <row r="59" spans="1:12" ht="13.5" x14ac:dyDescent="0.25">
      <c r="A59" s="40"/>
      <c r="B59" s="40"/>
      <c r="C59" s="41"/>
      <c r="D59" s="110"/>
      <c r="E59" s="111"/>
      <c r="F59" s="111"/>
      <c r="G59" s="111"/>
      <c r="H59" s="111"/>
      <c r="I59" s="111"/>
      <c r="J59" s="113"/>
      <c r="K59" s="100"/>
      <c r="L59" s="109"/>
    </row>
    <row r="60" spans="1:12" ht="13.5" x14ac:dyDescent="0.25">
      <c r="A60" s="40"/>
      <c r="B60" s="40"/>
      <c r="C60" s="41"/>
      <c r="D60" s="106" t="s">
        <v>246</v>
      </c>
      <c r="E60" s="111"/>
      <c r="F60" s="111"/>
      <c r="G60" s="111"/>
      <c r="H60" s="111"/>
      <c r="I60" s="111"/>
      <c r="J60" s="113"/>
      <c r="K60" s="100"/>
      <c r="L60" s="109"/>
    </row>
    <row r="61" spans="1:12" ht="13.5" x14ac:dyDescent="0.25">
      <c r="A61" s="40"/>
      <c r="B61" s="40"/>
      <c r="C61" s="41"/>
      <c r="D61" s="102" t="s">
        <v>96</v>
      </c>
      <c r="E61" s="111"/>
      <c r="F61" s="111"/>
      <c r="G61" s="111"/>
      <c r="H61" s="111"/>
      <c r="I61" s="111"/>
      <c r="J61" s="113"/>
      <c r="K61" s="100"/>
      <c r="L61" s="109"/>
    </row>
    <row r="62" spans="1:12" ht="13.5" x14ac:dyDescent="0.25">
      <c r="A62" s="40"/>
      <c r="B62" s="40" t="s">
        <v>35</v>
      </c>
      <c r="C62" s="41" t="s">
        <v>73</v>
      </c>
      <c r="D62" s="110" t="s">
        <v>129</v>
      </c>
      <c r="E62" s="111">
        <f>_xlfn.IFNA(SUMIFS('G&amp;V'!D:D,'G&amp;V'!B:B,RUNTS!B62,'G&amp;V'!C:C,RUNTS!C62)," ")</f>
        <v>0</v>
      </c>
      <c r="F62" s="112"/>
      <c r="G62" s="111">
        <f t="shared" ref="G62:G66" si="14">SUM(E62:F62)</f>
        <v>0</v>
      </c>
      <c r="H62" s="111">
        <f>_xlfn.IFNA(SUMIFS('G&amp;V'!E:E,'G&amp;V'!B:B,RUNTS!B62,'G&amp;V'!C:C,RUNTS!C62)," ")</f>
        <v>0</v>
      </c>
      <c r="I62" s="112"/>
      <c r="J62" s="113">
        <f t="shared" ref="J62:J66" si="15">SUM(H62:I62)</f>
        <v>0</v>
      </c>
      <c r="K62" s="100"/>
      <c r="L62" s="109"/>
    </row>
    <row r="63" spans="1:12" ht="13.5" x14ac:dyDescent="0.25">
      <c r="A63" s="40"/>
      <c r="B63" s="40" t="s">
        <v>35</v>
      </c>
      <c r="C63" s="41" t="s">
        <v>74</v>
      </c>
      <c r="D63" s="110" t="s">
        <v>130</v>
      </c>
      <c r="E63" s="111">
        <f>_xlfn.IFNA(SUMIFS('G&amp;V'!D:D,'G&amp;V'!B:B,RUNTS!B63,'G&amp;V'!C:C,RUNTS!C63)," ")</f>
        <v>0</v>
      </c>
      <c r="F63" s="114"/>
      <c r="G63" s="111">
        <f t="shared" si="14"/>
        <v>0</v>
      </c>
      <c r="H63" s="111">
        <f>_xlfn.IFNA(SUMIFS('G&amp;V'!E:E,'G&amp;V'!B:B,RUNTS!B63,'G&amp;V'!C:C,RUNTS!C63)," ")</f>
        <v>0</v>
      </c>
      <c r="I63" s="114"/>
      <c r="J63" s="113">
        <f t="shared" si="15"/>
        <v>0</v>
      </c>
      <c r="K63" s="100"/>
      <c r="L63" s="109"/>
    </row>
    <row r="64" spans="1:12" ht="13.5" x14ac:dyDescent="0.25">
      <c r="A64" s="40"/>
      <c r="B64" s="40" t="s">
        <v>35</v>
      </c>
      <c r="C64" s="41" t="s">
        <v>75</v>
      </c>
      <c r="D64" s="110" t="s">
        <v>131</v>
      </c>
      <c r="E64" s="111">
        <f>_xlfn.IFNA(SUMIFS('G&amp;V'!D:D,'G&amp;V'!B:B,RUNTS!B64,'G&amp;V'!C:C,RUNTS!C64)," ")</f>
        <v>0</v>
      </c>
      <c r="F64" s="114"/>
      <c r="G64" s="111">
        <f t="shared" si="14"/>
        <v>0</v>
      </c>
      <c r="H64" s="111">
        <f>_xlfn.IFNA(SUMIFS('G&amp;V'!E:E,'G&amp;V'!B:B,RUNTS!B64,'G&amp;V'!C:C,RUNTS!C64)," ")</f>
        <v>0</v>
      </c>
      <c r="I64" s="114"/>
      <c r="J64" s="113">
        <f t="shared" si="15"/>
        <v>0</v>
      </c>
      <c r="K64" s="100"/>
      <c r="L64" s="109"/>
    </row>
    <row r="65" spans="1:12" ht="24" x14ac:dyDescent="0.25">
      <c r="A65" s="40"/>
      <c r="B65" s="40" t="s">
        <v>35</v>
      </c>
      <c r="C65" s="41" t="s">
        <v>76</v>
      </c>
      <c r="D65" s="110" t="s">
        <v>132</v>
      </c>
      <c r="E65" s="111">
        <f>_xlfn.IFNA(SUMIFS('G&amp;V'!D:D,'G&amp;V'!B:B,RUNTS!B65,'G&amp;V'!C:C,RUNTS!C65)," ")</f>
        <v>0</v>
      </c>
      <c r="F65" s="114"/>
      <c r="G65" s="111">
        <f t="shared" si="14"/>
        <v>0</v>
      </c>
      <c r="H65" s="111">
        <f>_xlfn.IFNA(SUMIFS('G&amp;V'!E:E,'G&amp;V'!B:B,RUNTS!B65,'G&amp;V'!C:C,RUNTS!C65)," ")</f>
        <v>0</v>
      </c>
      <c r="I65" s="114"/>
      <c r="J65" s="113">
        <f t="shared" si="15"/>
        <v>0</v>
      </c>
      <c r="K65" s="100"/>
      <c r="L65" s="109"/>
    </row>
    <row r="66" spans="1:12" ht="14.25" thickBot="1" x14ac:dyDescent="0.3">
      <c r="A66" s="40"/>
      <c r="B66" s="40" t="s">
        <v>35</v>
      </c>
      <c r="C66" s="41" t="s">
        <v>77</v>
      </c>
      <c r="D66" s="110" t="s">
        <v>133</v>
      </c>
      <c r="E66" s="115">
        <f>_xlfn.IFNA(SUMIFS('G&amp;V'!D:D,'G&amp;V'!B:B,RUNTS!B66,'G&amp;V'!C:C,RUNTS!C66)," ")</f>
        <v>0</v>
      </c>
      <c r="F66" s="116"/>
      <c r="G66" s="115">
        <f t="shared" si="14"/>
        <v>0</v>
      </c>
      <c r="H66" s="115">
        <f>_xlfn.IFNA(SUMIFS('G&amp;V'!E:E,'G&amp;V'!B:B,RUNTS!B66,'G&amp;V'!C:C,RUNTS!C66)," ")</f>
        <v>0</v>
      </c>
      <c r="I66" s="116"/>
      <c r="J66" s="117">
        <f t="shared" si="15"/>
        <v>0</v>
      </c>
      <c r="K66" s="100"/>
      <c r="L66" s="109"/>
    </row>
    <row r="67" spans="1:12" ht="14.25" thickTop="1" x14ac:dyDescent="0.25">
      <c r="A67" s="40"/>
      <c r="B67" s="40"/>
      <c r="C67" s="41"/>
      <c r="D67" s="110" t="s">
        <v>106</v>
      </c>
      <c r="E67" s="111">
        <f>SUM(E62:E66)</f>
        <v>0</v>
      </c>
      <c r="F67" s="111"/>
      <c r="G67" s="111">
        <f>SUM(G62:G66)</f>
        <v>0</v>
      </c>
      <c r="H67" s="111">
        <f>SUM(H62:H66)</f>
        <v>0</v>
      </c>
      <c r="I67" s="111"/>
      <c r="J67" s="113">
        <f>SUM(J62:J66)</f>
        <v>0</v>
      </c>
      <c r="K67" s="100"/>
      <c r="L67" s="109"/>
    </row>
    <row r="68" spans="1:12" ht="13.5" x14ac:dyDescent="0.25">
      <c r="A68" s="40"/>
      <c r="B68" s="40"/>
      <c r="C68" s="41"/>
      <c r="D68" s="102" t="s">
        <v>107</v>
      </c>
      <c r="E68" s="111"/>
      <c r="F68" s="111"/>
      <c r="G68" s="111"/>
      <c r="H68" s="111"/>
      <c r="I68" s="111"/>
      <c r="J68" s="113"/>
      <c r="K68" s="100"/>
      <c r="L68" s="109"/>
    </row>
    <row r="69" spans="1:12" ht="13.5" x14ac:dyDescent="0.25">
      <c r="A69" s="40"/>
      <c r="B69" s="40" t="s">
        <v>36</v>
      </c>
      <c r="C69" s="41" t="s">
        <v>73</v>
      </c>
      <c r="D69" s="110" t="s">
        <v>129</v>
      </c>
      <c r="E69" s="111">
        <f>-_xlfn.IFNA(SUMIFS('G&amp;V'!D:D,'G&amp;V'!B:B,RUNTS!B69,'G&amp;V'!C:C,RUNTS!C69)," ")</f>
        <v>0</v>
      </c>
      <c r="F69" s="112"/>
      <c r="G69" s="111">
        <f t="shared" ref="G69:G73" si="16">SUM(E69:F69)</f>
        <v>0</v>
      </c>
      <c r="H69" s="111">
        <f>-_xlfn.IFNA(SUMIFS('G&amp;V'!E:E,'G&amp;V'!B:B,RUNTS!B69,'G&amp;V'!C:C,RUNTS!C69)," ")</f>
        <v>0</v>
      </c>
      <c r="I69" s="112"/>
      <c r="J69" s="113">
        <f t="shared" ref="J69:J73" si="17">SUM(H69:I69)</f>
        <v>0</v>
      </c>
      <c r="K69" s="100"/>
      <c r="L69" s="109"/>
    </row>
    <row r="70" spans="1:12" ht="13.5" x14ac:dyDescent="0.25">
      <c r="A70" s="40"/>
      <c r="B70" s="40" t="s">
        <v>36</v>
      </c>
      <c r="C70" s="41" t="s">
        <v>74</v>
      </c>
      <c r="D70" s="110" t="s">
        <v>130</v>
      </c>
      <c r="E70" s="111">
        <f>-_xlfn.IFNA(SUMIFS('G&amp;V'!D:D,'G&amp;V'!B:B,RUNTS!B70,'G&amp;V'!C:C,RUNTS!C70)," ")</f>
        <v>0</v>
      </c>
      <c r="F70" s="114"/>
      <c r="G70" s="111">
        <f t="shared" si="16"/>
        <v>0</v>
      </c>
      <c r="H70" s="111">
        <f>-_xlfn.IFNA(SUMIFS('G&amp;V'!E:E,'G&amp;V'!B:B,RUNTS!B70,'G&amp;V'!C:C,RUNTS!C70)," ")</f>
        <v>0</v>
      </c>
      <c r="I70" s="114"/>
      <c r="J70" s="113">
        <f t="shared" si="17"/>
        <v>0</v>
      </c>
      <c r="K70" s="100"/>
      <c r="L70" s="109"/>
    </row>
    <row r="71" spans="1:12" ht="13.5" x14ac:dyDescent="0.25">
      <c r="A71" s="40"/>
      <c r="B71" s="40" t="s">
        <v>36</v>
      </c>
      <c r="C71" s="41" t="s">
        <v>75</v>
      </c>
      <c r="D71" s="110" t="s">
        <v>131</v>
      </c>
      <c r="E71" s="111">
        <f>-_xlfn.IFNA(SUMIFS('G&amp;V'!D:D,'G&amp;V'!B:B,RUNTS!B71,'G&amp;V'!C:C,RUNTS!C71)," ")</f>
        <v>0</v>
      </c>
      <c r="F71" s="114"/>
      <c r="G71" s="111">
        <f t="shared" si="16"/>
        <v>0</v>
      </c>
      <c r="H71" s="111">
        <f>-_xlfn.IFNA(SUMIFS('G&amp;V'!E:E,'G&amp;V'!B:B,RUNTS!B71,'G&amp;V'!C:C,RUNTS!C71)," ")</f>
        <v>0</v>
      </c>
      <c r="I71" s="114"/>
      <c r="J71" s="113">
        <f t="shared" si="17"/>
        <v>0</v>
      </c>
      <c r="K71" s="100"/>
      <c r="L71" s="109"/>
    </row>
    <row r="72" spans="1:12" ht="24" x14ac:dyDescent="0.25">
      <c r="A72" s="40"/>
      <c r="B72" s="40" t="s">
        <v>36</v>
      </c>
      <c r="C72" s="41" t="s">
        <v>76</v>
      </c>
      <c r="D72" s="110" t="s">
        <v>132</v>
      </c>
      <c r="E72" s="111">
        <f>-_xlfn.IFNA(SUMIFS('G&amp;V'!D:D,'G&amp;V'!B:B,RUNTS!B72,'G&amp;V'!C:C,RUNTS!C72)," ")</f>
        <v>0</v>
      </c>
      <c r="F72" s="114"/>
      <c r="G72" s="111">
        <f t="shared" si="16"/>
        <v>0</v>
      </c>
      <c r="H72" s="111">
        <f>-_xlfn.IFNA(SUMIFS('G&amp;V'!E:E,'G&amp;V'!B:B,RUNTS!B72,'G&amp;V'!C:C,RUNTS!C72)," ")</f>
        <v>0</v>
      </c>
      <c r="I72" s="114"/>
      <c r="J72" s="113">
        <f t="shared" si="17"/>
        <v>0</v>
      </c>
      <c r="K72" s="100"/>
      <c r="L72" s="109"/>
    </row>
    <row r="73" spans="1:12" ht="14.25" thickBot="1" x14ac:dyDescent="0.3">
      <c r="A73" s="40"/>
      <c r="B73" s="40" t="s">
        <v>36</v>
      </c>
      <c r="C73" s="41" t="s">
        <v>78</v>
      </c>
      <c r="D73" s="110" t="s">
        <v>134</v>
      </c>
      <c r="E73" s="115">
        <f>-_xlfn.IFNA(SUMIFS('G&amp;V'!D:D,'G&amp;V'!B:B,RUNTS!B73,'G&amp;V'!C:C,RUNTS!C73)," ")</f>
        <v>0</v>
      </c>
      <c r="F73" s="116"/>
      <c r="G73" s="115">
        <f t="shared" si="16"/>
        <v>0</v>
      </c>
      <c r="H73" s="115">
        <f>-_xlfn.IFNA(SUMIFS('G&amp;V'!E:E,'G&amp;V'!B:B,RUNTS!B73,'G&amp;V'!C:C,RUNTS!C73)," ")</f>
        <v>0</v>
      </c>
      <c r="I73" s="116"/>
      <c r="J73" s="117">
        <f t="shared" si="17"/>
        <v>0</v>
      </c>
      <c r="K73" s="100"/>
      <c r="L73" s="109"/>
    </row>
    <row r="74" spans="1:12" ht="14.25" thickTop="1" x14ac:dyDescent="0.25">
      <c r="A74" s="40"/>
      <c r="B74" s="40"/>
      <c r="C74" s="41"/>
      <c r="D74" s="110" t="s">
        <v>106</v>
      </c>
      <c r="E74" s="111">
        <f>SUM(E69:E73)</f>
        <v>0</v>
      </c>
      <c r="F74" s="111"/>
      <c r="G74" s="111">
        <f>SUM(G69:G73)</f>
        <v>0</v>
      </c>
      <c r="H74" s="111">
        <f>SUM(H69:H73)</f>
        <v>0</v>
      </c>
      <c r="I74" s="111"/>
      <c r="J74" s="113">
        <f>SUM(J69:J73)</f>
        <v>0</v>
      </c>
      <c r="K74" s="100"/>
      <c r="L74" s="109"/>
    </row>
    <row r="75" spans="1:12" ht="24" x14ac:dyDescent="0.25">
      <c r="A75" s="40"/>
      <c r="B75" s="40"/>
      <c r="C75" s="41"/>
      <c r="D75" s="110" t="s">
        <v>249</v>
      </c>
      <c r="E75" s="111">
        <f>SUM(+E67-E74)</f>
        <v>0</v>
      </c>
      <c r="F75" s="111"/>
      <c r="G75" s="111">
        <f>SUM(+G67-G74)</f>
        <v>0</v>
      </c>
      <c r="H75" s="111">
        <f>SUM(+H67-H74)</f>
        <v>0</v>
      </c>
      <c r="I75" s="111"/>
      <c r="J75" s="113">
        <f>SUM(+J67-J74)</f>
        <v>0</v>
      </c>
      <c r="K75" s="100"/>
      <c r="L75" s="109"/>
    </row>
    <row r="76" spans="1:12" ht="13.5" x14ac:dyDescent="0.25">
      <c r="A76" s="40"/>
      <c r="B76" s="40"/>
      <c r="C76" s="41"/>
      <c r="D76" s="110"/>
      <c r="E76" s="111"/>
      <c r="F76" s="111"/>
      <c r="G76" s="111"/>
      <c r="H76" s="111"/>
      <c r="I76" s="111"/>
      <c r="J76" s="113"/>
      <c r="K76" s="100"/>
      <c r="L76" s="109"/>
    </row>
    <row r="77" spans="1:12" ht="13.5" x14ac:dyDescent="0.25">
      <c r="A77" s="40"/>
      <c r="B77" s="40"/>
      <c r="C77" s="41"/>
      <c r="D77" s="106" t="s">
        <v>247</v>
      </c>
      <c r="E77" s="111"/>
      <c r="F77" s="111"/>
      <c r="G77" s="111"/>
      <c r="H77" s="111"/>
      <c r="I77" s="111"/>
      <c r="J77" s="113"/>
      <c r="K77" s="100"/>
      <c r="L77" s="109"/>
    </row>
    <row r="78" spans="1:12" ht="13.5" x14ac:dyDescent="0.25">
      <c r="A78" s="40"/>
      <c r="B78" s="40"/>
      <c r="C78" s="41"/>
      <c r="D78" s="102" t="s">
        <v>96</v>
      </c>
      <c r="E78" s="111"/>
      <c r="F78" s="111"/>
      <c r="G78" s="111"/>
      <c r="H78" s="111"/>
      <c r="I78" s="111"/>
      <c r="J78" s="113"/>
      <c r="K78" s="100"/>
      <c r="L78" s="109"/>
    </row>
    <row r="79" spans="1:12" ht="24" x14ac:dyDescent="0.25">
      <c r="A79" s="40"/>
      <c r="B79" s="40" t="s">
        <v>37</v>
      </c>
      <c r="C79" s="41" t="s">
        <v>79</v>
      </c>
      <c r="D79" s="110" t="s">
        <v>135</v>
      </c>
      <c r="E79" s="111">
        <f>_xlfn.IFNA(SUMIFS('G&amp;V'!D:D,'G&amp;V'!B:B,RUNTS!B79,'G&amp;V'!C:C,RUNTS!C79)," ")</f>
        <v>0</v>
      </c>
      <c r="F79" s="112"/>
      <c r="G79" s="111">
        <f t="shared" ref="G79:G80" si="18">SUM(E79:F79)</f>
        <v>0</v>
      </c>
      <c r="H79" s="111">
        <f>_xlfn.IFNA(SUMIFS('G&amp;V'!E:E,'G&amp;V'!B:B,RUNTS!B79,'G&amp;V'!C:C,RUNTS!C79)," ")</f>
        <v>0</v>
      </c>
      <c r="I79" s="112"/>
      <c r="J79" s="113">
        <f t="shared" ref="J79:J80" si="19">SUM(H79:I79)</f>
        <v>0</v>
      </c>
      <c r="K79" s="100"/>
      <c r="L79" s="109"/>
    </row>
    <row r="80" spans="1:12" ht="14.25" thickBot="1" x14ac:dyDescent="0.3">
      <c r="A80" s="40"/>
      <c r="B80" s="40" t="s">
        <v>37</v>
      </c>
      <c r="C80" s="41" t="s">
        <v>80</v>
      </c>
      <c r="D80" s="110" t="s">
        <v>136</v>
      </c>
      <c r="E80" s="115">
        <f>_xlfn.IFNA(SUMIFS('G&amp;V'!D:D,'G&amp;V'!B:B,RUNTS!B80,'G&amp;V'!C:C,RUNTS!C80)," ")</f>
        <v>0</v>
      </c>
      <c r="F80" s="116"/>
      <c r="G80" s="115">
        <f t="shared" si="18"/>
        <v>0</v>
      </c>
      <c r="H80" s="115">
        <f>_xlfn.IFNA(SUMIFS('G&amp;V'!E:E,'G&amp;V'!B:B,RUNTS!B80,'G&amp;V'!C:C,RUNTS!C80)," ")</f>
        <v>0</v>
      </c>
      <c r="I80" s="116"/>
      <c r="J80" s="117">
        <f t="shared" si="19"/>
        <v>0</v>
      </c>
      <c r="K80" s="100"/>
      <c r="L80" s="109"/>
    </row>
    <row r="81" spans="1:12" ht="14.25" thickTop="1" x14ac:dyDescent="0.25">
      <c r="A81" s="40"/>
      <c r="B81" s="40"/>
      <c r="C81" s="41"/>
      <c r="D81" s="110" t="s">
        <v>106</v>
      </c>
      <c r="E81" s="111">
        <f>SUM(E79:E80)</f>
        <v>0</v>
      </c>
      <c r="F81" s="111"/>
      <c r="G81" s="111">
        <f>SUM(G79:G80)</f>
        <v>0</v>
      </c>
      <c r="H81" s="111">
        <f>SUM(H79:H80)</f>
        <v>0</v>
      </c>
      <c r="I81" s="111"/>
      <c r="J81" s="113">
        <f>SUM(J79:J80)</f>
        <v>0</v>
      </c>
      <c r="K81" s="100"/>
      <c r="L81" s="109"/>
    </row>
    <row r="82" spans="1:12" ht="13.5" x14ac:dyDescent="0.25">
      <c r="A82" s="40"/>
      <c r="B82" s="40"/>
      <c r="C82" s="41"/>
      <c r="D82" s="102" t="s">
        <v>107</v>
      </c>
      <c r="E82" s="111"/>
      <c r="F82" s="111"/>
      <c r="G82" s="111"/>
      <c r="H82" s="111"/>
      <c r="I82" s="111"/>
      <c r="J82" s="113"/>
      <c r="K82" s="100"/>
      <c r="L82" s="109"/>
    </row>
    <row r="83" spans="1:12" ht="24" x14ac:dyDescent="0.25">
      <c r="A83" s="40"/>
      <c r="B83" s="40" t="s">
        <v>38</v>
      </c>
      <c r="C83" s="41" t="s">
        <v>54</v>
      </c>
      <c r="D83" s="110" t="s">
        <v>108</v>
      </c>
      <c r="E83" s="111">
        <f>-_xlfn.IFNA(SUMIFS('G&amp;V'!D:D,'G&amp;V'!B:B,RUNTS!B83,'G&amp;V'!C:C,RUNTS!C83)," ")</f>
        <v>0</v>
      </c>
      <c r="F83" s="112"/>
      <c r="G83" s="111">
        <f t="shared" ref="G83:G87" si="20">SUM(E83:F83)</f>
        <v>0</v>
      </c>
      <c r="H83" s="111">
        <f>-_xlfn.IFNA(SUMIFS('G&amp;V'!E:E,'G&amp;V'!B:B,RUNTS!B83,'G&amp;V'!C:C,RUNTS!C83)," ")</f>
        <v>0</v>
      </c>
      <c r="I83" s="112"/>
      <c r="J83" s="113">
        <f t="shared" ref="J83:J87" si="21">SUM(H83:I83)</f>
        <v>0</v>
      </c>
      <c r="K83" s="100"/>
      <c r="L83" s="109"/>
    </row>
    <row r="84" spans="1:12" ht="13.5" x14ac:dyDescent="0.25">
      <c r="A84" s="40"/>
      <c r="B84" s="40" t="s">
        <v>38</v>
      </c>
      <c r="C84" s="41" t="s">
        <v>55</v>
      </c>
      <c r="D84" s="110" t="s">
        <v>109</v>
      </c>
      <c r="E84" s="111">
        <f>-_xlfn.IFNA(SUMIFS('G&amp;V'!D:D,'G&amp;V'!B:B,RUNTS!B84,'G&amp;V'!C:C,RUNTS!C84)," ")</f>
        <v>0</v>
      </c>
      <c r="F84" s="114"/>
      <c r="G84" s="111">
        <f t="shared" si="20"/>
        <v>0</v>
      </c>
      <c r="H84" s="111">
        <f>-_xlfn.IFNA(SUMIFS('G&amp;V'!E:E,'G&amp;V'!B:B,RUNTS!B84,'G&amp;V'!C:C,RUNTS!C84)," ")</f>
        <v>0</v>
      </c>
      <c r="I84" s="114"/>
      <c r="J84" s="113">
        <f t="shared" si="21"/>
        <v>0</v>
      </c>
      <c r="K84" s="100"/>
      <c r="L84" s="109"/>
    </row>
    <row r="85" spans="1:12" ht="13.5" x14ac:dyDescent="0.25">
      <c r="A85" s="40"/>
      <c r="B85" s="40" t="s">
        <v>38</v>
      </c>
      <c r="C85" s="41" t="s">
        <v>56</v>
      </c>
      <c r="D85" s="110" t="s">
        <v>110</v>
      </c>
      <c r="E85" s="111">
        <f>-_xlfn.IFNA(SUMIFS('G&amp;V'!D:D,'G&amp;V'!B:B,RUNTS!B85,'G&amp;V'!C:C,RUNTS!C85)," ")</f>
        <v>0</v>
      </c>
      <c r="F85" s="114"/>
      <c r="G85" s="111">
        <f t="shared" si="20"/>
        <v>0</v>
      </c>
      <c r="H85" s="111">
        <f>-_xlfn.IFNA(SUMIFS('G&amp;V'!E:E,'G&amp;V'!B:B,RUNTS!B85,'G&amp;V'!C:C,RUNTS!C85)," ")</f>
        <v>0</v>
      </c>
      <c r="I85" s="114"/>
      <c r="J85" s="113">
        <f t="shared" si="21"/>
        <v>0</v>
      </c>
      <c r="K85" s="100"/>
      <c r="L85" s="109"/>
    </row>
    <row r="86" spans="1:12" ht="13.5" x14ac:dyDescent="0.25">
      <c r="A86" s="40"/>
      <c r="B86" s="40" t="s">
        <v>38</v>
      </c>
      <c r="C86" s="41" t="s">
        <v>57</v>
      </c>
      <c r="D86" s="110" t="s">
        <v>111</v>
      </c>
      <c r="E86" s="111">
        <f>-_xlfn.IFNA(SUMIFS('G&amp;V'!D:D,'G&amp;V'!B:B,RUNTS!B86,'G&amp;V'!C:C,RUNTS!C86)," ")</f>
        <v>0</v>
      </c>
      <c r="F86" s="114"/>
      <c r="G86" s="111">
        <f t="shared" si="20"/>
        <v>0</v>
      </c>
      <c r="H86" s="111">
        <f>-_xlfn.IFNA(SUMIFS('G&amp;V'!E:E,'G&amp;V'!B:B,RUNTS!B86,'G&amp;V'!C:C,RUNTS!C86)," ")</f>
        <v>0</v>
      </c>
      <c r="I86" s="114"/>
      <c r="J86" s="113">
        <f t="shared" si="21"/>
        <v>0</v>
      </c>
      <c r="K86" s="100"/>
      <c r="L86" s="109"/>
    </row>
    <row r="87" spans="1:12" ht="14.25" thickBot="1" x14ac:dyDescent="0.3">
      <c r="A87" s="40"/>
      <c r="B87" s="40" t="s">
        <v>38</v>
      </c>
      <c r="C87" s="41" t="s">
        <v>81</v>
      </c>
      <c r="D87" s="110" t="s">
        <v>137</v>
      </c>
      <c r="E87" s="115">
        <f>-_xlfn.IFNA(SUMIFS('G&amp;V'!D:D,'G&amp;V'!B:B,RUNTS!B87,'G&amp;V'!C:C,RUNTS!C87)," ")</f>
        <v>0</v>
      </c>
      <c r="F87" s="116"/>
      <c r="G87" s="115">
        <f t="shared" si="20"/>
        <v>0</v>
      </c>
      <c r="H87" s="115">
        <f>-_xlfn.IFNA(SUMIFS('G&amp;V'!E:E,'G&amp;V'!B:B,RUNTS!B87,'G&amp;V'!C:C,RUNTS!C87)," ")</f>
        <v>0</v>
      </c>
      <c r="I87" s="116"/>
      <c r="J87" s="117">
        <f t="shared" si="21"/>
        <v>0</v>
      </c>
      <c r="K87" s="100"/>
      <c r="L87" s="109"/>
    </row>
    <row r="88" spans="1:12" ht="14.25" thickTop="1" x14ac:dyDescent="0.25">
      <c r="A88" s="40"/>
      <c r="B88" s="40"/>
      <c r="C88" s="41"/>
      <c r="D88" s="110" t="s">
        <v>106</v>
      </c>
      <c r="E88" s="111">
        <f>SUM(E83:E87)</f>
        <v>0</v>
      </c>
      <c r="F88" s="111"/>
      <c r="G88" s="111">
        <f>SUM(G83:G87)</f>
        <v>0</v>
      </c>
      <c r="H88" s="111">
        <f>SUM(H83:H87)</f>
        <v>0</v>
      </c>
      <c r="I88" s="111"/>
      <c r="J88" s="113">
        <f>SUM(J83:J87)</f>
        <v>0</v>
      </c>
      <c r="K88" s="100"/>
      <c r="L88" s="109"/>
    </row>
    <row r="89" spans="1:12" ht="13.5" x14ac:dyDescent="0.25">
      <c r="A89" s="40"/>
      <c r="B89" s="40"/>
      <c r="C89" s="41"/>
      <c r="D89" s="110"/>
      <c r="E89" s="111"/>
      <c r="F89" s="111"/>
      <c r="G89" s="111"/>
      <c r="H89" s="111"/>
      <c r="I89" s="111"/>
      <c r="J89" s="113"/>
      <c r="K89" s="100"/>
      <c r="L89" s="109"/>
    </row>
    <row r="90" spans="1:12" ht="13.5" x14ac:dyDescent="0.25">
      <c r="A90" s="40"/>
      <c r="B90" s="40"/>
      <c r="C90" s="41"/>
      <c r="D90" s="102" t="s">
        <v>141</v>
      </c>
      <c r="E90" s="111">
        <f>SUM(+E19+E37+E52+E67+E81)</f>
        <v>0</v>
      </c>
      <c r="F90" s="111"/>
      <c r="G90" s="111">
        <f>SUM(+G19+G37+G52+G67+G81)</f>
        <v>0</v>
      </c>
      <c r="H90" s="111">
        <f>SUM(+H19+H37+H52+H67+H81)</f>
        <v>0</v>
      </c>
      <c r="I90" s="111"/>
      <c r="J90" s="113">
        <f>SUM(+J19+J37+J52+J67+J81)</f>
        <v>0</v>
      </c>
      <c r="K90" s="100"/>
      <c r="L90" s="109"/>
    </row>
    <row r="91" spans="1:12" ht="13.5" x14ac:dyDescent="0.25">
      <c r="A91" s="40"/>
      <c r="B91" s="40"/>
      <c r="C91" s="41"/>
      <c r="D91" s="102" t="s">
        <v>140</v>
      </c>
      <c r="E91" s="111">
        <f>SUM(+E26+E44+E57+E74+E88)</f>
        <v>0</v>
      </c>
      <c r="F91" s="111"/>
      <c r="G91" s="111">
        <f>SUM(G26+G44+G57+G74+G88)</f>
        <v>0</v>
      </c>
      <c r="H91" s="111">
        <f>SUM(H26+H44+H57+H74+H88)</f>
        <v>0</v>
      </c>
      <c r="I91" s="111"/>
      <c r="J91" s="113">
        <f>SUM(J26+J44+J57+J74+J88)</f>
        <v>0</v>
      </c>
      <c r="K91" s="100"/>
      <c r="L91" s="109"/>
    </row>
    <row r="92" spans="1:12" ht="24" x14ac:dyDescent="0.25">
      <c r="A92" s="40"/>
      <c r="B92" s="40"/>
      <c r="C92" s="41"/>
      <c r="D92" s="110" t="s">
        <v>139</v>
      </c>
      <c r="E92" s="111">
        <f>SUM(+E90-E91)</f>
        <v>0</v>
      </c>
      <c r="F92" s="111"/>
      <c r="G92" s="111">
        <f>SUM(+G90-G91)</f>
        <v>0</v>
      </c>
      <c r="H92" s="111">
        <f>SUM(+H90-H91)</f>
        <v>0</v>
      </c>
      <c r="I92" s="111"/>
      <c r="J92" s="113">
        <f>SUM(+J90-J91)</f>
        <v>0</v>
      </c>
      <c r="K92" s="100"/>
      <c r="L92" s="109"/>
    </row>
    <row r="93" spans="1:12" ht="13.5" x14ac:dyDescent="0.25">
      <c r="A93" s="40"/>
      <c r="B93" s="40" t="s">
        <v>38</v>
      </c>
      <c r="C93" s="41" t="s">
        <v>82</v>
      </c>
      <c r="D93" s="110" t="s">
        <v>138</v>
      </c>
      <c r="E93" s="111">
        <f>-_xlfn.IFNA(SUMIFS('G&amp;V'!D:D,'G&amp;V'!B:B,RUNTS!B93,'G&amp;V'!C:C,RUNTS!C93)," ")</f>
        <v>0</v>
      </c>
      <c r="F93" s="122"/>
      <c r="G93" s="111">
        <f t="shared" ref="G93" si="22">SUM(E93:F93)</f>
        <v>0</v>
      </c>
      <c r="H93" s="111">
        <f>-_xlfn.IFNA(SUMIFS('G&amp;V'!E:E,'G&amp;V'!B:B,RUNTS!B93,'G&amp;V'!C:C,RUNTS!C93)," ")</f>
        <v>0</v>
      </c>
      <c r="I93" s="122"/>
      <c r="J93" s="113">
        <f t="shared" ref="J93" si="23">SUM(H93:I93)</f>
        <v>0</v>
      </c>
      <c r="K93" s="100"/>
      <c r="L93" s="109"/>
    </row>
    <row r="94" spans="1:12" ht="24" x14ac:dyDescent="0.25">
      <c r="A94" s="40"/>
      <c r="B94" s="40"/>
      <c r="C94" s="41"/>
      <c r="D94" s="110" t="s">
        <v>142</v>
      </c>
      <c r="E94" s="111">
        <f>SUM(+E92-E93)</f>
        <v>0</v>
      </c>
      <c r="F94" s="111"/>
      <c r="G94" s="111">
        <f>SUM(+G92-G93)</f>
        <v>0</v>
      </c>
      <c r="H94" s="111">
        <f>SUM(+H92-H93)</f>
        <v>0</v>
      </c>
      <c r="I94" s="111"/>
      <c r="J94" s="113">
        <f>SUM(+J92-J93)</f>
        <v>0</v>
      </c>
      <c r="K94" s="100"/>
      <c r="L94" s="109"/>
    </row>
    <row r="95" spans="1:12" ht="13.5" x14ac:dyDescent="0.25">
      <c r="A95" s="40"/>
      <c r="B95" s="40"/>
      <c r="C95" s="41"/>
      <c r="D95" s="110"/>
      <c r="E95" s="111"/>
      <c r="F95" s="111"/>
      <c r="G95" s="111"/>
      <c r="H95" s="111"/>
      <c r="I95" s="111"/>
      <c r="J95" s="113"/>
      <c r="K95" s="100"/>
      <c r="L95" s="109"/>
    </row>
    <row r="96" spans="1:12" ht="13.5" x14ac:dyDescent="0.25">
      <c r="A96" s="40"/>
      <c r="B96" s="40"/>
      <c r="C96" s="41"/>
      <c r="D96" s="106" t="s">
        <v>248</v>
      </c>
      <c r="E96" s="111"/>
      <c r="F96" s="111"/>
      <c r="G96" s="111"/>
      <c r="H96" s="111"/>
      <c r="I96" s="111"/>
      <c r="J96" s="113"/>
      <c r="K96" s="100"/>
      <c r="L96" s="109"/>
    </row>
    <row r="97" spans="1:12" ht="13.5" x14ac:dyDescent="0.25">
      <c r="A97" s="40"/>
      <c r="B97" s="40"/>
      <c r="C97" s="41"/>
      <c r="D97" s="102" t="s">
        <v>96</v>
      </c>
      <c r="E97" s="111"/>
      <c r="F97" s="111"/>
      <c r="G97" s="111"/>
      <c r="H97" s="111"/>
      <c r="I97" s="111"/>
      <c r="J97" s="113"/>
      <c r="K97" s="100"/>
      <c r="L97" s="109"/>
    </row>
    <row r="98" spans="1:12" ht="36" x14ac:dyDescent="0.25">
      <c r="A98" s="40"/>
      <c r="B98" s="40" t="s">
        <v>39</v>
      </c>
      <c r="C98" s="41" t="s">
        <v>83</v>
      </c>
      <c r="D98" s="110" t="s">
        <v>143</v>
      </c>
      <c r="E98" s="111">
        <f>_xlfn.IFNA(SUMIFS('G&amp;V'!D:D,'G&amp;V'!B:B,RUNTS!B98,'G&amp;V'!C:C,RUNTS!C98)," ")</f>
        <v>0</v>
      </c>
      <c r="F98" s="112"/>
      <c r="G98" s="111">
        <f t="shared" ref="G98:G101" si="24">SUM(E98:F98)</f>
        <v>0</v>
      </c>
      <c r="H98" s="111">
        <f>_xlfn.IFNA(SUMIFS('G&amp;V'!E:E,'G&amp;V'!B:B,RUNTS!B98,'G&amp;V'!C:C,RUNTS!C98)," ")</f>
        <v>0</v>
      </c>
      <c r="I98" s="112"/>
      <c r="J98" s="113">
        <f t="shared" ref="J98:J101" si="25">SUM(H98:I98)</f>
        <v>0</v>
      </c>
      <c r="K98" s="100"/>
      <c r="L98" s="109"/>
    </row>
    <row r="99" spans="1:12" ht="24" x14ac:dyDescent="0.25">
      <c r="A99" s="40"/>
      <c r="B99" s="40" t="s">
        <v>39</v>
      </c>
      <c r="C99" s="41" t="s">
        <v>84</v>
      </c>
      <c r="D99" s="110" t="s">
        <v>144</v>
      </c>
      <c r="E99" s="111">
        <f>_xlfn.IFNA(SUMIFS('G&amp;V'!D:D,'G&amp;V'!B:B,RUNTS!B99,'G&amp;V'!C:C,RUNTS!C99)," ")</f>
        <v>0</v>
      </c>
      <c r="F99" s="114"/>
      <c r="G99" s="111">
        <f t="shared" si="24"/>
        <v>0</v>
      </c>
      <c r="H99" s="111">
        <f>_xlfn.IFNA(SUMIFS('G&amp;V'!E:E,'G&amp;V'!B:B,RUNTS!B99,'G&amp;V'!C:C,RUNTS!C99)," ")</f>
        <v>0</v>
      </c>
      <c r="I99" s="114"/>
      <c r="J99" s="113">
        <f t="shared" si="25"/>
        <v>0</v>
      </c>
      <c r="K99" s="100"/>
      <c r="L99" s="109"/>
    </row>
    <row r="100" spans="1:12" ht="24" x14ac:dyDescent="0.25">
      <c r="A100" s="40"/>
      <c r="B100" s="40" t="s">
        <v>39</v>
      </c>
      <c r="C100" s="41" t="s">
        <v>85</v>
      </c>
      <c r="D100" s="110" t="s">
        <v>145</v>
      </c>
      <c r="E100" s="111">
        <f>_xlfn.IFNA(SUMIFS('G&amp;V'!D:D,'G&amp;V'!B:B,RUNTS!B100,'G&amp;V'!C:C,RUNTS!C100)," ")</f>
        <v>0</v>
      </c>
      <c r="F100" s="114"/>
      <c r="G100" s="111">
        <f t="shared" si="24"/>
        <v>0</v>
      </c>
      <c r="H100" s="111">
        <f>_xlfn.IFNA(SUMIFS('G&amp;V'!E:E,'G&amp;V'!B:B,RUNTS!B100,'G&amp;V'!C:C,RUNTS!C100)," ")</f>
        <v>0</v>
      </c>
      <c r="I100" s="114"/>
      <c r="J100" s="113">
        <f t="shared" si="25"/>
        <v>0</v>
      </c>
      <c r="K100" s="100"/>
      <c r="L100" s="109"/>
    </row>
    <row r="101" spans="1:12" ht="24.75" thickBot="1" x14ac:dyDescent="0.3">
      <c r="A101" s="40"/>
      <c r="B101" s="40" t="s">
        <v>39</v>
      </c>
      <c r="C101" s="41" t="s">
        <v>86</v>
      </c>
      <c r="D101" s="110" t="s">
        <v>146</v>
      </c>
      <c r="E101" s="115">
        <f>_xlfn.IFNA(SUMIFS('G&amp;V'!D:D,'G&amp;V'!B:B,RUNTS!B101,'G&amp;V'!C:C,RUNTS!C101)," ")</f>
        <v>0</v>
      </c>
      <c r="F101" s="116"/>
      <c r="G101" s="115">
        <f t="shared" si="24"/>
        <v>0</v>
      </c>
      <c r="H101" s="115">
        <f>_xlfn.IFNA(SUMIFS('G&amp;V'!E:E,'G&amp;V'!B:B,RUNTS!B101,'G&amp;V'!C:C,RUNTS!C101)," ")</f>
        <v>0</v>
      </c>
      <c r="I101" s="116"/>
      <c r="J101" s="117">
        <f t="shared" si="25"/>
        <v>0</v>
      </c>
      <c r="K101" s="100"/>
      <c r="L101" s="109"/>
    </row>
    <row r="102" spans="1:12" ht="14.25" thickTop="1" x14ac:dyDescent="0.25">
      <c r="A102" s="40"/>
      <c r="B102" s="40"/>
      <c r="C102" s="41"/>
      <c r="D102" s="110" t="s">
        <v>106</v>
      </c>
      <c r="E102" s="111">
        <f>SUM(E98:E101)</f>
        <v>0</v>
      </c>
      <c r="F102" s="111"/>
      <c r="G102" s="111">
        <f>SUM(G98:G101)</f>
        <v>0</v>
      </c>
      <c r="H102" s="111">
        <f>SUM(H98:H101)</f>
        <v>0</v>
      </c>
      <c r="I102" s="111"/>
      <c r="J102" s="113">
        <f>SUM(J98:J101)</f>
        <v>0</v>
      </c>
      <c r="K102" s="100"/>
      <c r="L102" s="109"/>
    </row>
    <row r="103" spans="1:12" ht="13.5" x14ac:dyDescent="0.25">
      <c r="A103" s="40"/>
      <c r="B103" s="40"/>
      <c r="C103" s="41"/>
      <c r="D103" s="102" t="s">
        <v>107</v>
      </c>
      <c r="E103" s="111"/>
      <c r="F103" s="111"/>
      <c r="G103" s="111"/>
      <c r="H103" s="111"/>
      <c r="I103" s="111"/>
      <c r="J103" s="113"/>
      <c r="K103" s="100"/>
      <c r="L103" s="109"/>
    </row>
    <row r="104" spans="1:12" ht="36" x14ac:dyDescent="0.25">
      <c r="A104" s="40"/>
      <c r="B104" s="40" t="s">
        <v>40</v>
      </c>
      <c r="C104" s="41" t="s">
        <v>87</v>
      </c>
      <c r="D104" s="110" t="s">
        <v>147</v>
      </c>
      <c r="E104" s="111">
        <f>-_xlfn.IFNA(SUMIFS('G&amp;V'!D:D,'G&amp;V'!B:B,RUNTS!B104,'G&amp;V'!C:C,RUNTS!C104)," ")</f>
        <v>0</v>
      </c>
      <c r="F104" s="112"/>
      <c r="G104" s="111">
        <f t="shared" ref="G104:G107" si="26">SUM(E104:F104)</f>
        <v>0</v>
      </c>
      <c r="H104" s="111">
        <f>-_xlfn.IFNA(SUMIFS('G&amp;V'!E:E,'G&amp;V'!B:B,RUNTS!B104,'G&amp;V'!C:C,RUNTS!C104)," ")</f>
        <v>0</v>
      </c>
      <c r="I104" s="112"/>
      <c r="J104" s="113">
        <f t="shared" ref="J104:J107" si="27">SUM(H104:I104)</f>
        <v>0</v>
      </c>
      <c r="K104" s="100"/>
      <c r="L104" s="109"/>
    </row>
    <row r="105" spans="1:12" ht="24" x14ac:dyDescent="0.25">
      <c r="A105" s="40"/>
      <c r="B105" s="40" t="s">
        <v>40</v>
      </c>
      <c r="C105" s="41" t="s">
        <v>88</v>
      </c>
      <c r="D105" s="110" t="s">
        <v>148</v>
      </c>
      <c r="E105" s="111">
        <f>-_xlfn.IFNA(SUMIFS('G&amp;V'!D:D,'G&amp;V'!B:B,RUNTS!B105,'G&amp;V'!C:C,RUNTS!C105)," ")</f>
        <v>0</v>
      </c>
      <c r="F105" s="114"/>
      <c r="G105" s="111">
        <f t="shared" si="26"/>
        <v>0</v>
      </c>
      <c r="H105" s="111">
        <f>-_xlfn.IFNA(SUMIFS('G&amp;V'!E:E,'G&amp;V'!B:B,RUNTS!B105,'G&amp;V'!C:C,RUNTS!C105)," ")</f>
        <v>0</v>
      </c>
      <c r="I105" s="114"/>
      <c r="J105" s="113">
        <f t="shared" si="27"/>
        <v>0</v>
      </c>
      <c r="K105" s="100"/>
      <c r="L105" s="109"/>
    </row>
    <row r="106" spans="1:12" ht="24" x14ac:dyDescent="0.25">
      <c r="A106" s="40"/>
      <c r="B106" s="40" t="s">
        <v>40</v>
      </c>
      <c r="C106" s="41" t="s">
        <v>89</v>
      </c>
      <c r="D106" s="110" t="s">
        <v>149</v>
      </c>
      <c r="E106" s="111">
        <f>-_xlfn.IFNA(SUMIFS('G&amp;V'!D:D,'G&amp;V'!B:B,RUNTS!B106,'G&amp;V'!C:C,RUNTS!C106)," ")</f>
        <v>0</v>
      </c>
      <c r="F106" s="114"/>
      <c r="G106" s="111">
        <f t="shared" si="26"/>
        <v>0</v>
      </c>
      <c r="H106" s="111">
        <f>-_xlfn.IFNA(SUMIFS('G&amp;V'!E:E,'G&amp;V'!B:B,RUNTS!B106,'G&amp;V'!C:C,RUNTS!C106)," ")</f>
        <v>0</v>
      </c>
      <c r="I106" s="114"/>
      <c r="J106" s="113">
        <f t="shared" si="27"/>
        <v>0</v>
      </c>
      <c r="K106" s="100"/>
      <c r="L106" s="109"/>
    </row>
    <row r="107" spans="1:12" ht="24.75" thickBot="1" x14ac:dyDescent="0.3">
      <c r="A107" s="40"/>
      <c r="B107" s="40" t="s">
        <v>40</v>
      </c>
      <c r="C107" s="41" t="s">
        <v>90</v>
      </c>
      <c r="D107" s="110" t="s">
        <v>150</v>
      </c>
      <c r="E107" s="115">
        <f>-_xlfn.IFNA(SUMIFS('G&amp;V'!D:D,'G&amp;V'!B:B,RUNTS!B107,'G&amp;V'!C:C,RUNTS!C107)," ")</f>
        <v>0</v>
      </c>
      <c r="F107" s="116"/>
      <c r="G107" s="115">
        <f t="shared" si="26"/>
        <v>0</v>
      </c>
      <c r="H107" s="115">
        <f>-_xlfn.IFNA(SUMIFS('G&amp;V'!E:E,'G&amp;V'!B:B,RUNTS!B107,'G&amp;V'!C:C,RUNTS!C107)," ")</f>
        <v>0</v>
      </c>
      <c r="I107" s="116"/>
      <c r="J107" s="117">
        <f t="shared" si="27"/>
        <v>0</v>
      </c>
      <c r="K107" s="100"/>
      <c r="L107" s="109"/>
    </row>
    <row r="108" spans="1:12" ht="14.25" thickTop="1" x14ac:dyDescent="0.25">
      <c r="A108" s="42"/>
      <c r="B108" s="40" t="s">
        <v>40</v>
      </c>
      <c r="C108" s="43"/>
      <c r="D108" s="110" t="s">
        <v>151</v>
      </c>
      <c r="E108" s="111">
        <f>SUM(E104:E107)</f>
        <v>0</v>
      </c>
      <c r="F108" s="111"/>
      <c r="G108" s="111">
        <f>SUM(G104:G107)</f>
        <v>0</v>
      </c>
      <c r="H108" s="111">
        <f>SUM(H104:H107)</f>
        <v>0</v>
      </c>
      <c r="I108" s="111"/>
      <c r="J108" s="113">
        <f>SUM(J104:J107)</f>
        <v>0</v>
      </c>
      <c r="K108" s="100"/>
      <c r="L108" s="109"/>
    </row>
    <row r="109" spans="1:12" ht="13.5" x14ac:dyDescent="0.25">
      <c r="A109" s="42"/>
      <c r="B109" s="40" t="s">
        <v>40</v>
      </c>
      <c r="C109" s="43" t="s">
        <v>82</v>
      </c>
      <c r="D109" s="110" t="s">
        <v>152</v>
      </c>
      <c r="E109" s="111">
        <f>-_xlfn.IFNA(SUMIFS('G&amp;V'!D:D,'G&amp;V'!B:B,RUNTS!B109,'G&amp;V'!C:C,RUNTS!C109)," ")</f>
        <v>0</v>
      </c>
      <c r="F109" s="122"/>
      <c r="G109" s="111">
        <f t="shared" ref="G109" si="28">SUM(E109:F109)</f>
        <v>0</v>
      </c>
      <c r="H109" s="111">
        <f>-_xlfn.IFNA(SUMIFS('G&amp;V'!E:E,'G&amp;V'!B:B,RUNTS!B109,'G&amp;V'!C:C,RUNTS!C109)," ")</f>
        <v>0</v>
      </c>
      <c r="I109" s="122"/>
      <c r="J109" s="113">
        <f t="shared" ref="J109" si="29">SUM(H109:I109)</f>
        <v>0</v>
      </c>
      <c r="K109" s="100"/>
      <c r="L109" s="109"/>
    </row>
    <row r="110" spans="1:12" ht="48" x14ac:dyDescent="0.25">
      <c r="A110" s="42"/>
      <c r="B110" s="42"/>
      <c r="C110" s="43"/>
      <c r="D110" s="110" t="s">
        <v>153</v>
      </c>
      <c r="E110" s="111">
        <f>SUM(E102-E108-E109)</f>
        <v>0</v>
      </c>
      <c r="F110" s="111"/>
      <c r="G110" s="111">
        <f>SUM(G102-G108-G109)</f>
        <v>0</v>
      </c>
      <c r="H110" s="111">
        <f>SUM(H102-H108-H109)</f>
        <v>0</v>
      </c>
      <c r="I110" s="111"/>
      <c r="J110" s="113">
        <f>SUM(J102-J108-J109)</f>
        <v>0</v>
      </c>
      <c r="K110" s="100"/>
      <c r="L110" s="109"/>
    </row>
    <row r="111" spans="1:12" ht="36" x14ac:dyDescent="0.25">
      <c r="A111" s="42"/>
      <c r="B111" s="42"/>
      <c r="C111" s="43"/>
      <c r="D111" s="110" t="s">
        <v>154</v>
      </c>
      <c r="E111" s="111">
        <f>E94</f>
        <v>0</v>
      </c>
      <c r="F111" s="121"/>
      <c r="G111" s="111">
        <f>G94</f>
        <v>0</v>
      </c>
      <c r="H111" s="111">
        <f>H94</f>
        <v>0</v>
      </c>
      <c r="I111" s="121"/>
      <c r="J111" s="113">
        <f>J94</f>
        <v>0</v>
      </c>
      <c r="K111" s="100"/>
      <c r="L111" s="109"/>
    </row>
    <row r="112" spans="1:12" ht="48" x14ac:dyDescent="0.25">
      <c r="A112" s="42"/>
      <c r="B112" s="42"/>
      <c r="C112" s="43"/>
      <c r="D112" s="110" t="s">
        <v>155</v>
      </c>
      <c r="E112" s="111">
        <f>E110</f>
        <v>0</v>
      </c>
      <c r="F112" s="111"/>
      <c r="G112" s="111">
        <f>G110</f>
        <v>0</v>
      </c>
      <c r="H112" s="111">
        <f>H110</f>
        <v>0</v>
      </c>
      <c r="I112" s="111"/>
      <c r="J112" s="113">
        <f>J110</f>
        <v>0</v>
      </c>
      <c r="K112" s="100"/>
      <c r="L112" s="109"/>
    </row>
    <row r="113" spans="1:12" s="53" customFormat="1" ht="13.5" x14ac:dyDescent="0.25">
      <c r="A113" s="54"/>
      <c r="B113" s="54"/>
      <c r="C113" s="55"/>
      <c r="D113" s="102" t="s">
        <v>156</v>
      </c>
      <c r="E113" s="123">
        <f>ROUND(SUM(+E111+E112),2)</f>
        <v>0</v>
      </c>
      <c r="F113" s="123"/>
      <c r="G113" s="123">
        <f>ROUND(SUM(+G111+G112),2)</f>
        <v>0</v>
      </c>
      <c r="H113" s="123">
        <f>ROUND(SUM(+H111+H112),2)</f>
        <v>0</v>
      </c>
      <c r="I113" s="123"/>
      <c r="J113" s="124">
        <f>ROUND(SUM(+J111+J112),2)</f>
        <v>0</v>
      </c>
      <c r="K113" s="125"/>
      <c r="L113" s="126"/>
    </row>
    <row r="114" spans="1:12" ht="13.5" x14ac:dyDescent="0.25">
      <c r="A114" s="42"/>
      <c r="B114" s="42"/>
      <c r="C114" s="43"/>
      <c r="D114" s="110"/>
      <c r="E114" s="111"/>
      <c r="F114" s="111"/>
      <c r="G114" s="111"/>
      <c r="H114" s="111"/>
      <c r="I114" s="111"/>
      <c r="J114" s="113"/>
      <c r="K114" s="100"/>
      <c r="L114" s="109"/>
    </row>
    <row r="115" spans="1:12" ht="13.5" x14ac:dyDescent="0.25">
      <c r="A115" s="40"/>
      <c r="B115" s="40"/>
      <c r="C115" s="41"/>
      <c r="D115" s="106" t="s">
        <v>166</v>
      </c>
      <c r="E115" s="111"/>
      <c r="F115" s="111"/>
      <c r="G115" s="111"/>
      <c r="H115" s="111"/>
      <c r="I115" s="111"/>
      <c r="J115" s="113"/>
      <c r="K115" s="100"/>
      <c r="L115" s="109"/>
    </row>
    <row r="116" spans="1:12" ht="13.5" x14ac:dyDescent="0.25">
      <c r="A116" s="40"/>
      <c r="B116" s="40" t="s">
        <v>41</v>
      </c>
      <c r="C116" s="41" t="s">
        <v>240</v>
      </c>
      <c r="D116" s="110" t="s">
        <v>162</v>
      </c>
      <c r="E116" s="111">
        <f>_xlfn.IFNA(SUMIF('G&amp;V'!C:C,RUNTS!C116,'G&amp;V'!D:D)," ")</f>
        <v>0</v>
      </c>
      <c r="F116" s="122"/>
      <c r="G116" s="111">
        <f t="shared" ref="G116:G118" si="30">SUM(E116:F116)</f>
        <v>0</v>
      </c>
      <c r="H116" s="111"/>
      <c r="I116" s="111"/>
      <c r="J116" s="113"/>
      <c r="K116" s="100"/>
      <c r="L116" s="109"/>
    </row>
    <row r="117" spans="1:12" ht="13.5" x14ac:dyDescent="0.25">
      <c r="A117" s="40"/>
      <c r="B117" s="40" t="s">
        <v>41</v>
      </c>
      <c r="C117" s="41" t="s">
        <v>240</v>
      </c>
      <c r="D117" s="110" t="s">
        <v>163</v>
      </c>
      <c r="E117" s="111"/>
      <c r="F117" s="111"/>
      <c r="G117" s="111"/>
      <c r="H117" s="111">
        <f>_xlfn.IFNA(SUMIF('G&amp;V'!C:C,RUNTS!C116,'G&amp;V'!E:E)," ")</f>
        <v>0</v>
      </c>
      <c r="I117" s="122"/>
      <c r="J117" s="113">
        <f t="shared" ref="J117:J119" si="31">SUM(H117:I117)</f>
        <v>0</v>
      </c>
      <c r="K117" s="100"/>
      <c r="L117" s="109"/>
    </row>
    <row r="118" spans="1:12" ht="13.5" x14ac:dyDescent="0.25">
      <c r="A118" s="40"/>
      <c r="B118" s="40" t="s">
        <v>41</v>
      </c>
      <c r="C118" s="41" t="s">
        <v>241</v>
      </c>
      <c r="D118" s="110" t="s">
        <v>164</v>
      </c>
      <c r="E118" s="111">
        <f>_xlfn.IFNA(SUMIF('G&amp;V'!C:C,RUNTS!C118,'G&amp;V'!D:D)," ")</f>
        <v>0</v>
      </c>
      <c r="F118" s="122"/>
      <c r="G118" s="111">
        <f t="shared" si="30"/>
        <v>0</v>
      </c>
      <c r="H118" s="111"/>
      <c r="I118" s="111"/>
      <c r="J118" s="113"/>
      <c r="K118" s="100"/>
      <c r="L118" s="109"/>
    </row>
    <row r="119" spans="1:12" ht="14.25" thickBot="1" x14ac:dyDescent="0.3">
      <c r="A119" s="40"/>
      <c r="B119" s="40" t="s">
        <v>41</v>
      </c>
      <c r="C119" s="41" t="s">
        <v>241</v>
      </c>
      <c r="D119" s="110" t="s">
        <v>165</v>
      </c>
      <c r="E119" s="115"/>
      <c r="F119" s="115"/>
      <c r="G119" s="115"/>
      <c r="H119" s="115">
        <f>_xlfn.IFNA(SUMIF('G&amp;V'!C:C,RUNTS!C118,'G&amp;V'!E:E)," ")</f>
        <v>0</v>
      </c>
      <c r="I119" s="127"/>
      <c r="J119" s="117">
        <f t="shared" si="31"/>
        <v>0</v>
      </c>
      <c r="K119" s="100"/>
      <c r="L119" s="109"/>
    </row>
    <row r="120" spans="1:12" ht="14.25" thickTop="1" x14ac:dyDescent="0.25">
      <c r="A120" s="40"/>
      <c r="B120" s="40"/>
      <c r="C120" s="41"/>
      <c r="D120" s="110" t="s">
        <v>0</v>
      </c>
      <c r="E120" s="111">
        <f>ROUND(SUM(E116:E119),2)</f>
        <v>0</v>
      </c>
      <c r="F120" s="111"/>
      <c r="G120" s="111">
        <f>ROUND(SUM(G116:G119),2)</f>
        <v>0</v>
      </c>
      <c r="H120" s="111">
        <f>ROUND(SUM(H116:H119),2)</f>
        <v>0</v>
      </c>
      <c r="I120" s="111"/>
      <c r="J120" s="113">
        <f>ROUND(SUM(J116:J119),2)</f>
        <v>0</v>
      </c>
      <c r="K120" s="100"/>
      <c r="L120" s="109"/>
    </row>
    <row r="121" spans="1:12" ht="13.5" x14ac:dyDescent="0.25">
      <c r="A121" s="40"/>
      <c r="B121" s="40"/>
      <c r="C121" s="41"/>
      <c r="D121" s="110"/>
      <c r="E121" s="111"/>
      <c r="F121" s="111"/>
      <c r="G121" s="111"/>
      <c r="H121" s="111"/>
      <c r="I121" s="111"/>
      <c r="J121" s="113"/>
      <c r="K121" s="100"/>
      <c r="L121" s="109"/>
    </row>
    <row r="122" spans="1:12" ht="24" x14ac:dyDescent="0.25">
      <c r="A122" s="40"/>
      <c r="B122" s="40"/>
      <c r="C122" s="41"/>
      <c r="D122" s="128" t="s">
        <v>168</v>
      </c>
      <c r="E122" s="129" t="str">
        <f>IF(ROUND(E120-H120-E113,2)=0,"OK","DIFF. "&amp;ROUND(E120-H120-E113,2)&amp;" €")</f>
        <v>OK</v>
      </c>
      <c r="F122" s="130"/>
      <c r="G122" s="129" t="str">
        <f>IF(ROUND(G120-J120-G113,2)=0,"OK","DIFF. "&amp;ROUND(G120-J120-G113,2)&amp;" €")</f>
        <v>OK</v>
      </c>
      <c r="H122" s="130"/>
      <c r="I122" s="111"/>
      <c r="J122" s="113"/>
      <c r="K122" s="100"/>
      <c r="L122" s="109"/>
    </row>
    <row r="123" spans="1:12" ht="13.5" x14ac:dyDescent="0.25">
      <c r="A123" s="40"/>
      <c r="B123" s="40"/>
      <c r="C123" s="41"/>
      <c r="D123" s="110"/>
      <c r="E123" s="111"/>
      <c r="F123" s="131"/>
      <c r="G123" s="111"/>
      <c r="H123" s="111"/>
      <c r="I123" s="111"/>
      <c r="J123" s="113"/>
      <c r="K123" s="100"/>
      <c r="L123" s="109"/>
    </row>
    <row r="124" spans="1:12" ht="13.5" x14ac:dyDescent="0.25">
      <c r="A124" s="40"/>
      <c r="B124" s="40"/>
      <c r="C124" s="41"/>
      <c r="D124" s="106" t="s">
        <v>160</v>
      </c>
      <c r="E124" s="111"/>
      <c r="F124" s="111"/>
      <c r="G124" s="111"/>
      <c r="H124" s="111"/>
      <c r="I124" s="111"/>
      <c r="J124" s="113"/>
      <c r="K124" s="100"/>
      <c r="L124" s="109"/>
    </row>
    <row r="125" spans="1:12" ht="13.5" x14ac:dyDescent="0.25">
      <c r="A125" s="40"/>
      <c r="B125" s="40"/>
      <c r="C125" s="41"/>
      <c r="D125" s="102" t="s">
        <v>161</v>
      </c>
      <c r="E125" s="111"/>
      <c r="F125" s="111"/>
      <c r="G125" s="111"/>
      <c r="H125" s="111"/>
      <c r="I125" s="111"/>
      <c r="J125" s="113"/>
      <c r="K125" s="100"/>
      <c r="L125" s="109"/>
    </row>
    <row r="126" spans="1:12" ht="13.5" x14ac:dyDescent="0.25">
      <c r="A126" s="40"/>
      <c r="B126" s="40" t="s">
        <v>42</v>
      </c>
      <c r="C126" s="41" t="s">
        <v>93</v>
      </c>
      <c r="D126" s="110" t="s">
        <v>158</v>
      </c>
      <c r="E126" s="111">
        <f>-_xlfn.IFNA(SUMIFS('G&amp;V'!D:D,'G&amp;V'!B:B,RUNTS!B126,'G&amp;V'!C:C,RUNTS!C126)," ")</f>
        <v>0</v>
      </c>
      <c r="F126" s="112"/>
      <c r="G126" s="111">
        <f t="shared" ref="G126:G127" si="32">SUM(E126:F126)</f>
        <v>0</v>
      </c>
      <c r="H126" s="111">
        <f>-_xlfn.IFNA(SUMIFS('G&amp;V'!E:E,'G&amp;V'!B:B,RUNTS!B126,'G&amp;V'!C:C,RUNTS!C126)," ")</f>
        <v>0</v>
      </c>
      <c r="I126" s="112"/>
      <c r="J126" s="113">
        <f t="shared" ref="J126:J127" si="33">SUM(H126:I126)</f>
        <v>0</v>
      </c>
      <c r="K126" s="100"/>
      <c r="L126" s="109"/>
    </row>
    <row r="127" spans="1:12" ht="14.25" thickBot="1" x14ac:dyDescent="0.3">
      <c r="A127" s="40"/>
      <c r="B127" s="40" t="s">
        <v>42</v>
      </c>
      <c r="C127" s="41" t="s">
        <v>94</v>
      </c>
      <c r="D127" s="110" t="s">
        <v>159</v>
      </c>
      <c r="E127" s="115">
        <f>-_xlfn.IFNA(SUMIFS('G&amp;V'!D:D,'G&amp;V'!B:B,RUNTS!B127,'G&amp;V'!C:C,RUNTS!C127)," ")</f>
        <v>0</v>
      </c>
      <c r="F127" s="116"/>
      <c r="G127" s="115">
        <f t="shared" si="32"/>
        <v>0</v>
      </c>
      <c r="H127" s="115">
        <f>-_xlfn.IFNA(SUMIFS('G&amp;V'!E:E,'G&amp;V'!B:B,RUNTS!B127,'G&amp;V'!C:C,RUNTS!C127)," ")</f>
        <v>0</v>
      </c>
      <c r="I127" s="116"/>
      <c r="J127" s="117">
        <f t="shared" si="33"/>
        <v>0</v>
      </c>
      <c r="K127" s="100"/>
      <c r="L127" s="109"/>
    </row>
    <row r="128" spans="1:12" ht="14.25" thickTop="1" x14ac:dyDescent="0.25">
      <c r="A128" s="40"/>
      <c r="B128" s="40"/>
      <c r="C128" s="41"/>
      <c r="D128" s="110" t="s">
        <v>106</v>
      </c>
      <c r="E128" s="111">
        <f>SUM(E126:E127)</f>
        <v>0</v>
      </c>
      <c r="F128" s="121"/>
      <c r="G128" s="111">
        <f>SUM(G126:G127)</f>
        <v>0</v>
      </c>
      <c r="H128" s="111"/>
      <c r="I128" s="121"/>
      <c r="J128" s="113">
        <f>SUM(J126:J127)</f>
        <v>0</v>
      </c>
      <c r="K128" s="100"/>
      <c r="L128" s="109"/>
    </row>
    <row r="129" spans="1:12" ht="13.5" x14ac:dyDescent="0.25">
      <c r="A129" s="40"/>
      <c r="B129" s="40"/>
      <c r="C129" s="41"/>
      <c r="D129" s="102" t="s">
        <v>157</v>
      </c>
      <c r="E129" s="111"/>
      <c r="F129" s="111"/>
      <c r="G129" s="111"/>
      <c r="H129" s="111"/>
      <c r="I129" s="111"/>
      <c r="J129" s="113"/>
      <c r="K129" s="100"/>
      <c r="L129" s="109"/>
    </row>
    <row r="130" spans="1:12" ht="13.5" x14ac:dyDescent="0.25">
      <c r="A130" s="40"/>
      <c r="B130" s="40" t="s">
        <v>43</v>
      </c>
      <c r="C130" s="41" t="s">
        <v>93</v>
      </c>
      <c r="D130" s="110" t="s">
        <v>158</v>
      </c>
      <c r="E130" s="111">
        <f>_xlfn.IFNA(SUMIFS('G&amp;V'!D:D,'G&amp;V'!B:B,RUNTS!B130,'G&amp;V'!C:C,RUNTS!C130)," ")</f>
        <v>0</v>
      </c>
      <c r="F130" s="112"/>
      <c r="G130" s="111">
        <f t="shared" ref="G130:G131" si="34">SUM(E130:F130)</f>
        <v>0</v>
      </c>
      <c r="H130" s="111">
        <f>_xlfn.IFNA(SUMIFS('G&amp;V'!E:E,'G&amp;V'!B:B,RUNTS!B130,'G&amp;V'!C:C,RUNTS!C130)," ")</f>
        <v>0</v>
      </c>
      <c r="I130" s="112"/>
      <c r="J130" s="113">
        <f t="shared" ref="J130:J131" si="35">SUM(H130:I130)</f>
        <v>0</v>
      </c>
      <c r="K130" s="100"/>
      <c r="L130" s="109"/>
    </row>
    <row r="131" spans="1:12" ht="14.25" thickBot="1" x14ac:dyDescent="0.3">
      <c r="A131" s="40"/>
      <c r="B131" s="40" t="s">
        <v>43</v>
      </c>
      <c r="C131" s="41" t="s">
        <v>94</v>
      </c>
      <c r="D131" s="110" t="s">
        <v>159</v>
      </c>
      <c r="E131" s="115">
        <f>_xlfn.IFNA(SUMIFS('G&amp;V'!D:D,'G&amp;V'!B:B,RUNTS!B131,'G&amp;V'!C:C,RUNTS!C131)," ")</f>
        <v>0</v>
      </c>
      <c r="F131" s="116"/>
      <c r="G131" s="115">
        <f t="shared" si="34"/>
        <v>0</v>
      </c>
      <c r="H131" s="115">
        <f>_xlfn.IFNA(SUMIFS('G&amp;V'!E:E,'G&amp;V'!B:B,RUNTS!B131,'G&amp;V'!C:C,RUNTS!C131)," ")</f>
        <v>0</v>
      </c>
      <c r="I131" s="116"/>
      <c r="J131" s="117">
        <f t="shared" si="35"/>
        <v>0</v>
      </c>
      <c r="K131" s="100"/>
      <c r="L131" s="109"/>
    </row>
    <row r="132" spans="1:12" ht="13.5" thickTop="1" x14ac:dyDescent="0.2">
      <c r="D132" s="110" t="s">
        <v>106</v>
      </c>
      <c r="E132" s="111">
        <f>SUM(E130:E131)</f>
        <v>0</v>
      </c>
      <c r="F132" s="121"/>
      <c r="G132" s="111">
        <f>SUM(G130:G131)</f>
        <v>0</v>
      </c>
      <c r="H132" s="111"/>
      <c r="I132" s="121"/>
      <c r="J132" s="113">
        <f>SUM(J130:J131)</f>
        <v>0</v>
      </c>
      <c r="K132" s="100"/>
      <c r="L132" s="109"/>
    </row>
    <row r="133" spans="1:12" x14ac:dyDescent="0.2">
      <c r="D133" s="132"/>
      <c r="E133" s="133"/>
      <c r="F133" s="133"/>
      <c r="G133" s="133"/>
      <c r="H133" s="133"/>
      <c r="I133" s="133"/>
      <c r="J133" s="134"/>
      <c r="K133" s="100"/>
      <c r="L133" s="135"/>
    </row>
    <row r="134" spans="1:12" x14ac:dyDescent="0.2">
      <c r="D134" s="100"/>
      <c r="E134" s="100"/>
      <c r="F134" s="100"/>
      <c r="G134" s="100"/>
      <c r="H134" s="100"/>
      <c r="I134" s="100"/>
      <c r="J134" s="100"/>
      <c r="K134" s="100"/>
    </row>
    <row r="137" spans="1:12" x14ac:dyDescent="0.2">
      <c r="C137" s="44"/>
      <c r="D137" s="93"/>
      <c r="E137" s="93"/>
      <c r="F137" s="93"/>
      <c r="G137" s="93"/>
      <c r="H137" s="93"/>
      <c r="I137" s="93"/>
      <c r="J137" s="93"/>
      <c r="K137" s="93"/>
      <c r="L137" s="93"/>
    </row>
    <row r="138" spans="1:12" x14ac:dyDescent="0.2">
      <c r="C138" s="44"/>
      <c r="D138" s="93"/>
      <c r="E138" s="93"/>
      <c r="F138" s="93"/>
      <c r="G138" s="93"/>
      <c r="H138" s="93"/>
      <c r="I138" s="93"/>
      <c r="J138" s="93"/>
      <c r="K138" s="93"/>
      <c r="L138" s="93"/>
    </row>
    <row r="139" spans="1:12" x14ac:dyDescent="0.2">
      <c r="C139" s="44"/>
      <c r="D139" s="93"/>
      <c r="E139" s="93"/>
      <c r="F139" s="93"/>
      <c r="G139" s="93"/>
      <c r="H139" s="93"/>
      <c r="I139" s="93"/>
      <c r="J139" s="93"/>
      <c r="K139" s="93"/>
      <c r="L139" s="93"/>
    </row>
  </sheetData>
  <sheetProtection algorithmName="SHA-512" hashValue="mNA55rU9GC6p6F2QXdMvbnMbxV+VLM6USu2TwJIis2xODuGienDL1MamQjg2/OBj3tdwWs0jwkFNLDZ+CjX9wQ==" saltValue="tJZlGa7eYp6nwag/6JRmWQ==" spinCount="100000" sheet="1" objects="1" scenarios="1" formatColumns="0"/>
  <phoneticPr fontId="54" type="noConversion"/>
  <dataValidations count="1">
    <dataValidation type="decimal" allowBlank="1" showInputMessage="1" showErrorMessage="1" sqref="I92:I101 I129:I131 E133:J133 I53:I57 H48:J51 F88:F96 I45:I47 H38:H43 J53:J56 H61:J66 H53:H56 H78:J80 H68:J73 J97:J101 H93 J115:J132 J7:J18 F26:F30 F37:F38 H7:H25 J38:J43 H31:H36 J31:J36 H82:J87 H97:H101 F45:F47 J20:J26 I7:I43 I109:I127 H109 H103:J107 H115:H119 H123:H132" xr:uid="{014102C6-8F6E-486D-872D-0D8877AAEA37}">
      <formula1>-9223372036854780000</formula1>
      <formula2>9223372036854780000</formula2>
    </dataValidation>
  </dataValidations>
  <pageMargins left="0.23622047244094491" right="0.23622047244094491" top="0.74803149606299213" bottom="0.74803149606299213" header="0.31496062992125984" footer="0.31496062992125984"/>
  <pageSetup scale="5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8D7C7-05F2-44EA-AAB7-28A3B1845830}">
  <dimension ref="A1:N89"/>
  <sheetViews>
    <sheetView showGridLines="0" topLeftCell="E1" zoomScaleNormal="100" zoomScaleSheetLayoutView="55" workbookViewId="0">
      <pane xSplit="2" ySplit="6" topLeftCell="G20" activePane="bottomRight" state="frozen"/>
      <selection activeCell="E1" sqref="E1"/>
      <selection pane="topRight" activeCell="G1" sqref="G1"/>
      <selection pane="bottomLeft" activeCell="E7" sqref="E7"/>
      <selection pane="bottomRight" activeCell="L71" sqref="L71"/>
    </sheetView>
  </sheetViews>
  <sheetFormatPr baseColWidth="10" defaultColWidth="9.140625" defaultRowHeight="12" x14ac:dyDescent="0.2"/>
  <cols>
    <col min="1" max="4" width="3.85546875" style="138" hidden="1" customWidth="1"/>
    <col min="5" max="5" width="28.28515625" style="138" customWidth="1"/>
    <col min="6" max="6" width="32.85546875" style="138" hidden="1" customWidth="1"/>
    <col min="7" max="8" width="12.140625" style="138" customWidth="1"/>
    <col min="9" max="9" width="28.28515625" style="138" customWidth="1"/>
    <col min="10" max="10" width="27.28515625" style="138" hidden="1" customWidth="1"/>
    <col min="11" max="12" width="12.7109375" style="138" customWidth="1"/>
    <col min="13" max="13" width="4.140625" style="138" customWidth="1"/>
    <col min="14" max="14" width="9.140625" style="100"/>
    <col min="15" max="16384" width="9.140625" style="138"/>
  </cols>
  <sheetData>
    <row r="1" spans="5:14" ht="12.75" x14ac:dyDescent="0.2">
      <c r="E1" s="136" t="str">
        <f>HYPERLINK("#IN!A1","Zurück zum Index")</f>
        <v>Zurück zum Index</v>
      </c>
      <c r="F1" s="137"/>
      <c r="N1" s="139"/>
    </row>
    <row r="2" spans="5:14" x14ac:dyDescent="0.2">
      <c r="E2" s="140" t="str">
        <f>RUNTS!D2</f>
        <v>Theaterverein XY</v>
      </c>
      <c r="F2" s="140"/>
      <c r="G2" s="140"/>
      <c r="H2" s="140"/>
      <c r="I2" s="140"/>
      <c r="J2" s="140"/>
      <c r="N2" s="139"/>
    </row>
    <row r="3" spans="5:14" x14ac:dyDescent="0.2">
      <c r="E3" s="140" t="str">
        <f>RUNTS!D3</f>
        <v xml:space="preserve">Jahresabschluss gemäß Kassa Prinzip </v>
      </c>
      <c r="F3" s="140"/>
      <c r="G3" s="140"/>
      <c r="H3" s="140"/>
      <c r="I3" s="140"/>
      <c r="J3" s="140"/>
      <c r="N3" s="139"/>
    </row>
    <row r="4" spans="5:14" x14ac:dyDescent="0.2">
      <c r="N4" s="139"/>
    </row>
    <row r="5" spans="5:14" ht="12.75" thickBot="1" x14ac:dyDescent="0.25">
      <c r="N5" s="139"/>
    </row>
    <row r="6" spans="5:14" s="144" customFormat="1" x14ac:dyDescent="0.2">
      <c r="E6" s="141" t="s">
        <v>169</v>
      </c>
      <c r="F6" s="141" t="e">
        <f>RUNTS!#REF!</f>
        <v>#REF!</v>
      </c>
      <c r="G6" s="142">
        <f>IG!C22</f>
        <v>2022</v>
      </c>
      <c r="H6" s="142">
        <f>IG!C24</f>
        <v>2021</v>
      </c>
      <c r="I6" s="143" t="s">
        <v>177</v>
      </c>
      <c r="J6" s="143" t="e">
        <f>RUNTS!#REF!</f>
        <v>#REF!</v>
      </c>
      <c r="K6" s="142">
        <f>IG!C22</f>
        <v>2022</v>
      </c>
      <c r="L6" s="238">
        <f>IG!C24</f>
        <v>2021</v>
      </c>
      <c r="N6" s="139"/>
    </row>
    <row r="7" spans="5:14" s="144" customFormat="1" ht="24" x14ac:dyDescent="0.2">
      <c r="E7" s="145" t="s">
        <v>170</v>
      </c>
      <c r="F7" s="145" t="str">
        <f>RUNTS!D20</f>
        <v>AUSZAHLUNGEN</v>
      </c>
      <c r="G7" s="146"/>
      <c r="H7" s="147"/>
      <c r="I7" s="148" t="s">
        <v>178</v>
      </c>
      <c r="J7" s="148" t="str">
        <f>RUNTS!D7</f>
        <v>A – Einzahlungen aufgrund von Tätigkeiten von allg. Interesse</v>
      </c>
      <c r="K7" s="149"/>
      <c r="L7" s="239"/>
      <c r="N7" s="139"/>
    </row>
    <row r="8" spans="5:14" s="144" customFormat="1" ht="48" x14ac:dyDescent="0.2">
      <c r="E8" s="150" t="s">
        <v>171</v>
      </c>
      <c r="F8" s="150" t="str">
        <f>RUNTS!D21</f>
        <v xml:space="preserve">               1. Roh-, Hilfs- und Verbrauchsmaterialien sowie Verbrauchsgüter</v>
      </c>
      <c r="G8" s="151">
        <f>RUNTS!G21</f>
        <v>0</v>
      </c>
      <c r="H8" s="151">
        <f>RUNTS!J21</f>
        <v>0</v>
      </c>
      <c r="I8" s="152" t="s">
        <v>179</v>
      </c>
      <c r="J8" s="152" t="str">
        <f>RUNTS!D9</f>
        <v xml:space="preserve">               1. Einzahlungen aus Mitgliedsbeiträgen und Einbringungen der Stifter/Gründer</v>
      </c>
      <c r="K8" s="151">
        <f>RUNTS!G9</f>
        <v>0</v>
      </c>
      <c r="L8" s="232">
        <f>RUNTS!J9</f>
        <v>0</v>
      </c>
      <c r="N8" s="139"/>
    </row>
    <row r="9" spans="5:14" s="144" customFormat="1" ht="36" x14ac:dyDescent="0.2">
      <c r="E9" s="150" t="s">
        <v>172</v>
      </c>
      <c r="F9" s="150" t="str">
        <f>RUNTS!D22</f>
        <v xml:space="preserve">               2. Dienstleistungen</v>
      </c>
      <c r="G9" s="151">
        <f>RUNTS!G22</f>
        <v>0</v>
      </c>
      <c r="H9" s="151">
        <f>RUNTS!J22</f>
        <v>0</v>
      </c>
      <c r="I9" s="152" t="s">
        <v>180</v>
      </c>
      <c r="J9" s="152" t="str">
        <f>RUNTS!D10</f>
        <v xml:space="preserve">               2. Einzahlungen von Mitgliedern aufgrund von wechsel- seitigen Tätigkeiten</v>
      </c>
      <c r="K9" s="151">
        <f>RUNTS!G10</f>
        <v>0</v>
      </c>
      <c r="L9" s="232">
        <f>RUNTS!J10</f>
        <v>0</v>
      </c>
      <c r="N9" s="139"/>
    </row>
    <row r="10" spans="5:14" s="144" customFormat="1" ht="48" x14ac:dyDescent="0.2">
      <c r="E10" s="150" t="s">
        <v>173</v>
      </c>
      <c r="F10" s="150" t="str">
        <f>RUNTS!D23</f>
        <v xml:space="preserve">               3. Nutzung der Güter Dritter</v>
      </c>
      <c r="G10" s="151">
        <f>RUNTS!G23</f>
        <v>0</v>
      </c>
      <c r="H10" s="151">
        <f>RUNTS!J23</f>
        <v>0</v>
      </c>
      <c r="I10" s="152" t="s">
        <v>319</v>
      </c>
      <c r="J10" s="152" t="str">
        <f>RUNTS!D11</f>
        <v xml:space="preserve">               3. Einzahlungen für Dienstleistungen und Abtretungen an Mitglieder und Stifter/Gründer</v>
      </c>
      <c r="K10" s="151">
        <f>RUNTS!G11</f>
        <v>0</v>
      </c>
      <c r="L10" s="232">
        <f>RUNTS!J11</f>
        <v>0</v>
      </c>
      <c r="N10" s="139"/>
    </row>
    <row r="11" spans="5:14" s="144" customFormat="1" x14ac:dyDescent="0.2">
      <c r="E11" s="150" t="s">
        <v>174</v>
      </c>
      <c r="F11" s="150" t="str">
        <f>RUNTS!D24</f>
        <v xml:space="preserve">               4. Personalausgaben</v>
      </c>
      <c r="G11" s="151">
        <f>RUNTS!G24</f>
        <v>0</v>
      </c>
      <c r="H11" s="151">
        <f>RUNTS!J24</f>
        <v>0</v>
      </c>
      <c r="I11" s="152" t="s">
        <v>181</v>
      </c>
      <c r="J11" s="152" t="str">
        <f>RUNTS!D12</f>
        <v xml:space="preserve">               4. freiwillige Spenden</v>
      </c>
      <c r="K11" s="151">
        <f>RUNTS!G12</f>
        <v>0</v>
      </c>
      <c r="L11" s="232">
        <f>RUNTS!J12</f>
        <v>0</v>
      </c>
      <c r="N11" s="139"/>
    </row>
    <row r="12" spans="5:14" s="144" customFormat="1" ht="24" x14ac:dyDescent="0.2">
      <c r="E12" s="150" t="s">
        <v>175</v>
      </c>
      <c r="F12" s="150" t="str">
        <f>RUNTS!D25</f>
        <v xml:space="preserve">               5. Sonstige Betriebsauszahlungen</v>
      </c>
      <c r="G12" s="151">
        <f>RUNTS!G25</f>
        <v>0</v>
      </c>
      <c r="H12" s="151">
        <f>RUNTS!J25</f>
        <v>0</v>
      </c>
      <c r="I12" s="152" t="s">
        <v>182</v>
      </c>
      <c r="J12" s="152" t="str">
        <f>RUNTS!D13</f>
        <v xml:space="preserve">               5. 5 Promille Zuwendungen</v>
      </c>
      <c r="K12" s="151">
        <f>RUNTS!G13</f>
        <v>0</v>
      </c>
      <c r="L12" s="232">
        <f>RUNTS!J13</f>
        <v>0</v>
      </c>
      <c r="N12" s="139"/>
    </row>
    <row r="13" spans="5:14" s="144" customFormat="1" x14ac:dyDescent="0.2">
      <c r="E13" s="150"/>
      <c r="G13" s="151"/>
      <c r="H13" s="151"/>
      <c r="I13" s="152" t="s">
        <v>183</v>
      </c>
      <c r="J13" s="152" t="str">
        <f>RUNTS!D14</f>
        <v xml:space="preserve">               6. Beiträge von Privaten</v>
      </c>
      <c r="K13" s="151">
        <f>RUNTS!G14</f>
        <v>0</v>
      </c>
      <c r="L13" s="232">
        <f>RUNTS!J14</f>
        <v>0</v>
      </c>
      <c r="N13" s="139"/>
    </row>
    <row r="14" spans="5:14" s="144" customFormat="1" ht="36" x14ac:dyDescent="0.2">
      <c r="E14" s="150"/>
      <c r="G14" s="151"/>
      <c r="H14" s="151"/>
      <c r="I14" s="152" t="s">
        <v>184</v>
      </c>
      <c r="J14" s="152" t="str">
        <f>RUNTS!D15</f>
        <v xml:space="preserve">               7. Einzahlungen aus Dienstleistungen und Abtretungen an Dritte</v>
      </c>
      <c r="K14" s="151">
        <f>RUNTS!G15</f>
        <v>0</v>
      </c>
      <c r="L14" s="232">
        <f>RUNTS!J15</f>
        <v>0</v>
      </c>
      <c r="N14" s="139"/>
    </row>
    <row r="15" spans="5:14" s="144" customFormat="1" ht="24" x14ac:dyDescent="0.2">
      <c r="E15" s="150"/>
      <c r="G15" s="151"/>
      <c r="H15" s="151"/>
      <c r="I15" s="152" t="s">
        <v>185</v>
      </c>
      <c r="J15" s="152" t="str">
        <f>RUNTS!D16</f>
        <v xml:space="preserve">               8. Beiträge von öffentlichen Körperschaften</v>
      </c>
      <c r="K15" s="151">
        <f>RUNTS!G16</f>
        <v>0</v>
      </c>
      <c r="L15" s="232">
        <f>RUNTS!J16</f>
        <v>0</v>
      </c>
      <c r="N15" s="139"/>
    </row>
    <row r="16" spans="5:14" s="144" customFormat="1" ht="36" x14ac:dyDescent="0.2">
      <c r="E16" s="150"/>
      <c r="G16" s="151"/>
      <c r="H16" s="151"/>
      <c r="I16" s="152" t="s">
        <v>186</v>
      </c>
      <c r="J16" s="152" t="str">
        <f>RUNTS!D17</f>
        <v xml:space="preserve">               9. Einzahlungen aufgrund von Verträgen mit öffentlichen Körperschaften</v>
      </c>
      <c r="K16" s="151">
        <f>RUNTS!G17</f>
        <v>0</v>
      </c>
      <c r="L16" s="232">
        <f>RUNTS!J17</f>
        <v>0</v>
      </c>
      <c r="N16" s="139"/>
    </row>
    <row r="17" spans="5:14" s="144" customFormat="1" ht="24.75" thickBot="1" x14ac:dyDescent="0.25">
      <c r="E17" s="150"/>
      <c r="F17" s="150"/>
      <c r="G17" s="153"/>
      <c r="H17" s="153"/>
      <c r="I17" s="152" t="s">
        <v>187</v>
      </c>
      <c r="J17" s="152" t="str">
        <f>RUNTS!D18</f>
        <v xml:space="preserve">               10. Sonstige Einzahlungen</v>
      </c>
      <c r="K17" s="153">
        <f>RUNTS!G18</f>
        <v>0</v>
      </c>
      <c r="L17" s="233">
        <f>RUNTS!J18</f>
        <v>0</v>
      </c>
      <c r="N17" s="139"/>
    </row>
    <row r="18" spans="5:14" s="144" customFormat="1" ht="12.75" thickTop="1" x14ac:dyDescent="0.2">
      <c r="E18" s="150" t="s">
        <v>176</v>
      </c>
      <c r="F18" s="150"/>
      <c r="G18" s="151">
        <f>RUNTS!G26</f>
        <v>0</v>
      </c>
      <c r="H18" s="151">
        <f>RUNTS!J26</f>
        <v>0</v>
      </c>
      <c r="I18" s="152" t="s">
        <v>176</v>
      </c>
      <c r="J18" s="152" t="str">
        <f>RUNTS!D19</f>
        <v xml:space="preserve">               Insgesamt</v>
      </c>
      <c r="K18" s="151">
        <f>RUNTS!G19</f>
        <v>0</v>
      </c>
      <c r="L18" s="232">
        <f>RUNTS!J19</f>
        <v>0</v>
      </c>
      <c r="N18" s="139"/>
    </row>
    <row r="19" spans="5:14" s="144" customFormat="1" ht="36" x14ac:dyDescent="0.2">
      <c r="E19" s="154"/>
      <c r="F19" s="154"/>
      <c r="G19" s="155"/>
      <c r="H19" s="155"/>
      <c r="I19" s="152" t="s">
        <v>188</v>
      </c>
      <c r="J19" s="152" t="str">
        <f>RUNTS!D27</f>
        <v xml:space="preserve">               Überschuss/Fehlbetrag aus Tätigkeiten von allg. Interesse (+/-)</v>
      </c>
      <c r="K19" s="151">
        <f>RUNTS!G27</f>
        <v>0</v>
      </c>
      <c r="L19" s="232">
        <f>RUNTS!J27</f>
        <v>0</v>
      </c>
      <c r="N19" s="139"/>
    </row>
    <row r="20" spans="5:14" s="144" customFormat="1" ht="24" x14ac:dyDescent="0.2">
      <c r="E20" s="145" t="s">
        <v>215</v>
      </c>
      <c r="F20" s="145" t="str">
        <f>RUNTS!D38</f>
        <v>AUSZAHLUNGEN</v>
      </c>
      <c r="G20" s="146"/>
      <c r="H20" s="147"/>
      <c r="I20" s="148" t="s">
        <v>189</v>
      </c>
      <c r="J20" s="148" t="str">
        <f>RUNTS!D30</f>
        <v>EINZAHLUNGEN</v>
      </c>
      <c r="K20" s="149"/>
      <c r="L20" s="239"/>
      <c r="N20" s="139"/>
    </row>
    <row r="21" spans="5:14" s="144" customFormat="1" ht="48" x14ac:dyDescent="0.2">
      <c r="E21" s="150" t="s">
        <v>171</v>
      </c>
      <c r="F21" s="150" t="str">
        <f>RUNTS!D39</f>
        <v xml:space="preserve">               1. Roh-, Hilfs- und Verbrauchsmaterialien sowie Verbrauchsgüter</v>
      </c>
      <c r="G21" s="151">
        <f>RUNTS!G39</f>
        <v>0</v>
      </c>
      <c r="H21" s="151">
        <f>RUNTS!J39</f>
        <v>0</v>
      </c>
      <c r="I21" s="152" t="s">
        <v>190</v>
      </c>
      <c r="J21" s="152" t="str">
        <f>RUNTS!D31</f>
        <v xml:space="preserve">               1. Einzahlungen aus Mitgliedsbeiträgen und Einbringungen der Mitglieder und der Stifter/Gründer</v>
      </c>
      <c r="K21" s="151">
        <f>RUNTS!G31</f>
        <v>0</v>
      </c>
      <c r="L21" s="232">
        <f>RUNTS!J31</f>
        <v>0</v>
      </c>
      <c r="N21" s="139"/>
    </row>
    <row r="22" spans="5:14" s="144" customFormat="1" x14ac:dyDescent="0.2">
      <c r="E22" s="150" t="s">
        <v>172</v>
      </c>
      <c r="F22" s="150" t="str">
        <f>RUNTS!D40</f>
        <v xml:space="preserve">               2. Dienstleistungen</v>
      </c>
      <c r="G22" s="151">
        <f>RUNTS!G40</f>
        <v>0</v>
      </c>
      <c r="H22" s="151">
        <f>RUNTS!J40</f>
        <v>0</v>
      </c>
      <c r="I22" s="152" t="s">
        <v>191</v>
      </c>
      <c r="J22" s="152" t="str">
        <f>RUNTS!D32</f>
        <v xml:space="preserve">               2. Beiträge von Privaten</v>
      </c>
      <c r="K22" s="151">
        <f>RUNTS!G32</f>
        <v>0</v>
      </c>
      <c r="L22" s="232">
        <f>RUNTS!J32</f>
        <v>0</v>
      </c>
      <c r="N22" s="139"/>
    </row>
    <row r="23" spans="5:14" s="144" customFormat="1" ht="36" x14ac:dyDescent="0.2">
      <c r="E23" s="150" t="s">
        <v>173</v>
      </c>
      <c r="F23" s="150" t="str">
        <f>RUNTS!D41</f>
        <v xml:space="preserve">               3. Nutzung der Güter Dritter</v>
      </c>
      <c r="G23" s="151">
        <f>RUNTS!G41</f>
        <v>0</v>
      </c>
      <c r="H23" s="151">
        <f>RUNTS!J41</f>
        <v>0</v>
      </c>
      <c r="I23" s="152" t="s">
        <v>192</v>
      </c>
      <c r="J23" s="152" t="str">
        <f>RUNTS!D33</f>
        <v xml:space="preserve">               3. Einzahlungen für Dienstleistungen und Abtretungen an Dritte</v>
      </c>
      <c r="K23" s="151">
        <f>RUNTS!G33</f>
        <v>0</v>
      </c>
      <c r="L23" s="232">
        <f>RUNTS!J33</f>
        <v>0</v>
      </c>
      <c r="N23" s="139"/>
    </row>
    <row r="24" spans="5:14" s="144" customFormat="1" ht="24" x14ac:dyDescent="0.2">
      <c r="E24" s="150" t="s">
        <v>216</v>
      </c>
      <c r="F24" s="150" t="str">
        <f>RUNTS!D42</f>
        <v xml:space="preserve">               4. Personalspesen</v>
      </c>
      <c r="G24" s="151">
        <f>RUNTS!G42</f>
        <v>0</v>
      </c>
      <c r="H24" s="151">
        <f>RUNTS!J42</f>
        <v>0</v>
      </c>
      <c r="I24" s="152" t="s">
        <v>193</v>
      </c>
      <c r="J24" s="152" t="str">
        <f>RUNTS!D34</f>
        <v xml:space="preserve">               4. Beiträge von öffentlichen Körperschaften</v>
      </c>
      <c r="K24" s="151">
        <f>RUNTS!G34</f>
        <v>0</v>
      </c>
      <c r="L24" s="232">
        <f>RUNTS!J34</f>
        <v>0</v>
      </c>
      <c r="N24" s="139"/>
    </row>
    <row r="25" spans="5:14" s="144" customFormat="1" ht="36" x14ac:dyDescent="0.2">
      <c r="E25" s="150" t="s">
        <v>175</v>
      </c>
      <c r="F25" s="150" t="str">
        <f>RUNTS!D43</f>
        <v xml:space="preserve">               5. Sonstige Betriebsauszahlungen</v>
      </c>
      <c r="G25" s="151">
        <f>RUNTS!G43</f>
        <v>0</v>
      </c>
      <c r="H25" s="151">
        <f>RUNTS!J43</f>
        <v>0</v>
      </c>
      <c r="I25" s="152" t="s">
        <v>194</v>
      </c>
      <c r="J25" s="152" t="str">
        <f>RUNTS!D35</f>
        <v xml:space="preserve">               5. Einzahlungen aufgrund von Verträgen mit öffentlichen Körperschaften</v>
      </c>
      <c r="K25" s="151">
        <f>RUNTS!G35</f>
        <v>0</v>
      </c>
      <c r="L25" s="232">
        <f>RUNTS!J35</f>
        <v>0</v>
      </c>
      <c r="N25" s="139"/>
    </row>
    <row r="26" spans="5:14" s="144" customFormat="1" ht="36.75" thickBot="1" x14ac:dyDescent="0.25">
      <c r="E26" s="150"/>
      <c r="F26" s="150" t="str">
        <f>RUNTS!D44</f>
        <v xml:space="preserve">               Insgesamt</v>
      </c>
      <c r="G26" s="153"/>
      <c r="H26" s="153"/>
      <c r="I26" s="152" t="s">
        <v>195</v>
      </c>
      <c r="J26" s="152" t="str">
        <f>RUNTS!D36</f>
        <v xml:space="preserve">               6. Sonstige Einzahlungen, Renditen und Erträge</v>
      </c>
      <c r="K26" s="153">
        <f>RUNTS!G36</f>
        <v>0</v>
      </c>
      <c r="L26" s="233">
        <f>RUNTS!J36</f>
        <v>0</v>
      </c>
      <c r="N26" s="139"/>
    </row>
    <row r="27" spans="5:14" s="144" customFormat="1" ht="12.75" thickTop="1" x14ac:dyDescent="0.2">
      <c r="E27" s="150" t="s">
        <v>176</v>
      </c>
      <c r="F27" s="150"/>
      <c r="G27" s="151">
        <f>RUNTS!G44</f>
        <v>0</v>
      </c>
      <c r="H27" s="151">
        <f>RUNTS!J44</f>
        <v>0</v>
      </c>
      <c r="I27" s="152" t="s">
        <v>176</v>
      </c>
      <c r="J27" s="152" t="str">
        <f>RUNTS!D37</f>
        <v xml:space="preserve">               Insgesamt</v>
      </c>
      <c r="K27" s="151">
        <f>RUNTS!G37</f>
        <v>0</v>
      </c>
      <c r="L27" s="232">
        <f>RUNTS!J37</f>
        <v>0</v>
      </c>
      <c r="N27" s="139"/>
    </row>
    <row r="28" spans="5:14" s="144" customFormat="1" ht="36" x14ac:dyDescent="0.2">
      <c r="E28" s="150"/>
      <c r="F28" s="150"/>
      <c r="G28" s="151"/>
      <c r="H28" s="151"/>
      <c r="I28" s="152" t="s">
        <v>196</v>
      </c>
      <c r="J28" s="152" t="str">
        <f>RUNTS!D45</f>
        <v xml:space="preserve">               Überschuss/Fehlbetrag aus weiteren Tätigkeiten von allg. Interesse (+/-)</v>
      </c>
      <c r="K28" s="151">
        <f>RUNTS!G45</f>
        <v>0</v>
      </c>
      <c r="L28" s="232">
        <f>RUNTS!J45</f>
        <v>0</v>
      </c>
      <c r="N28" s="139"/>
    </row>
    <row r="29" spans="5:14" s="144" customFormat="1" ht="24" x14ac:dyDescent="0.2">
      <c r="E29" s="145" t="s">
        <v>217</v>
      </c>
      <c r="F29" s="145" t="str">
        <f>RUNTS!D53</f>
        <v>AUSZAHLUNGEN</v>
      </c>
      <c r="G29" s="146"/>
      <c r="H29" s="147"/>
      <c r="I29" s="148" t="s">
        <v>197</v>
      </c>
      <c r="J29" s="148" t="str">
        <f>RUNTS!D48</f>
        <v>EINZAHLUNGEN</v>
      </c>
      <c r="K29" s="149"/>
      <c r="L29" s="239"/>
      <c r="N29" s="139"/>
    </row>
    <row r="30" spans="5:14" s="144" customFormat="1" ht="36" x14ac:dyDescent="0.2">
      <c r="E30" s="150" t="s">
        <v>218</v>
      </c>
      <c r="F30" s="150" t="str">
        <f>RUNTS!D54</f>
        <v xml:space="preserve">               1. Auszahlungen aus gewohnheitsmäßigem Fundraising</v>
      </c>
      <c r="G30" s="151">
        <f>RUNTS!G54</f>
        <v>0</v>
      </c>
      <c r="H30" s="151">
        <f>RUNTS!J54</f>
        <v>0</v>
      </c>
      <c r="I30" s="152" t="s">
        <v>198</v>
      </c>
      <c r="J30" s="152" t="str">
        <f>RUNTS!D49</f>
        <v xml:space="preserve">               1. Einzahlungen aus gewohnheitsmäßigem Fundraising</v>
      </c>
      <c r="K30" s="151">
        <f>RUNTS!G49</f>
        <v>0</v>
      </c>
      <c r="L30" s="232">
        <f>RUNTS!J49</f>
        <v>0</v>
      </c>
      <c r="N30" s="139"/>
    </row>
    <row r="31" spans="5:14" s="144" customFormat="1" ht="36" x14ac:dyDescent="0.2">
      <c r="E31" s="150" t="s">
        <v>219</v>
      </c>
      <c r="F31" s="150" t="str">
        <f>RUNTS!D55</f>
        <v xml:space="preserve">               2. Auszahlungen für gelegentliche Geldbeschaffung</v>
      </c>
      <c r="G31" s="151">
        <f>RUNTS!G55</f>
        <v>0</v>
      </c>
      <c r="H31" s="151">
        <f>RUNTS!J55</f>
        <v>0</v>
      </c>
      <c r="I31" s="152" t="s">
        <v>199</v>
      </c>
      <c r="J31" s="152" t="str">
        <f>RUNTS!D50</f>
        <v xml:space="preserve">               2. Einzahlungen im Zuge der gelegentlichen Geldbeschaffungen</v>
      </c>
      <c r="K31" s="151">
        <f>RUNTS!G50</f>
        <v>0</v>
      </c>
      <c r="L31" s="232">
        <f>RUNTS!J50</f>
        <v>0</v>
      </c>
      <c r="N31" s="139"/>
    </row>
    <row r="32" spans="5:14" s="144" customFormat="1" ht="24.75" thickBot="1" x14ac:dyDescent="0.25">
      <c r="E32" s="150" t="s">
        <v>220</v>
      </c>
      <c r="F32" s="150" t="str">
        <f>RUNTS!D56</f>
        <v xml:space="preserve">               3. Sonstige Auszahlungen</v>
      </c>
      <c r="G32" s="153">
        <f>RUNTS!G56</f>
        <v>0</v>
      </c>
      <c r="H32" s="153">
        <f>RUNTS!J56</f>
        <v>0</v>
      </c>
      <c r="I32" s="152" t="s">
        <v>200</v>
      </c>
      <c r="J32" s="152" t="str">
        <f>RUNTS!D51</f>
        <v xml:space="preserve">               3. Sonstige Einzahlungen</v>
      </c>
      <c r="K32" s="153">
        <f>RUNTS!G51</f>
        <v>0</v>
      </c>
      <c r="L32" s="233">
        <f>RUNTS!J51</f>
        <v>0</v>
      </c>
      <c r="N32" s="139"/>
    </row>
    <row r="33" spans="5:14" s="144" customFormat="1" ht="12.75" thickTop="1" x14ac:dyDescent="0.2">
      <c r="E33" s="150" t="s">
        <v>176</v>
      </c>
      <c r="F33" s="150" t="str">
        <f>RUNTS!D57</f>
        <v xml:space="preserve">               Insgesamt</v>
      </c>
      <c r="G33" s="151">
        <f>RUNTS!G57</f>
        <v>0</v>
      </c>
      <c r="H33" s="151">
        <f>RUNTS!J57</f>
        <v>0</v>
      </c>
      <c r="I33" s="152" t="s">
        <v>176</v>
      </c>
      <c r="J33" s="152" t="str">
        <f>RUNTS!D52</f>
        <v xml:space="preserve">               Insgesamt</v>
      </c>
      <c r="K33" s="151">
        <f>RUNTS!G52</f>
        <v>0</v>
      </c>
      <c r="L33" s="232">
        <f>RUNTS!J52</f>
        <v>0</v>
      </c>
      <c r="N33" s="139"/>
    </row>
    <row r="34" spans="5:14" s="144" customFormat="1" ht="24" x14ac:dyDescent="0.2">
      <c r="E34" s="150"/>
      <c r="F34" s="150"/>
      <c r="G34" s="151"/>
      <c r="H34" s="151"/>
      <c r="I34" s="152" t="s">
        <v>201</v>
      </c>
      <c r="J34" s="152" t="str">
        <f>RUNTS!D58</f>
        <v xml:space="preserve">               Überschuss/Fehlbetrag aus Fundraising-Aktivitäten (+/-)</v>
      </c>
      <c r="K34" s="151">
        <f>RUNTS!G58</f>
        <v>0</v>
      </c>
      <c r="L34" s="232">
        <f>RUNTS!J58</f>
        <v>0</v>
      </c>
      <c r="N34" s="139"/>
    </row>
    <row r="35" spans="5:14" s="144" customFormat="1" ht="24" x14ac:dyDescent="0.2">
      <c r="E35" s="145" t="s">
        <v>221</v>
      </c>
      <c r="F35" s="145" t="str">
        <f>RUNTS!D68</f>
        <v>AUSZAHLUNGEN</v>
      </c>
      <c r="G35" s="146"/>
      <c r="H35" s="147"/>
      <c r="I35" s="148" t="s">
        <v>202</v>
      </c>
      <c r="J35" s="148" t="str">
        <f>RUNTS!D61</f>
        <v>EINZAHLUNGEN</v>
      </c>
      <c r="K35" s="149"/>
      <c r="L35" s="239"/>
      <c r="N35" s="139"/>
    </row>
    <row r="36" spans="5:14" s="144" customFormat="1" ht="24" x14ac:dyDescent="0.2">
      <c r="E36" s="150" t="s">
        <v>203</v>
      </c>
      <c r="F36" s="150" t="str">
        <f>RUNTS!D69</f>
        <v xml:space="preserve">               1. aufgrund von Bankbeziehungen</v>
      </c>
      <c r="G36" s="151">
        <f>RUNTS!G69</f>
        <v>0</v>
      </c>
      <c r="H36" s="151">
        <f>RUNTS!J69</f>
        <v>0</v>
      </c>
      <c r="I36" s="152" t="s">
        <v>203</v>
      </c>
      <c r="J36" s="152" t="str">
        <f>RUNTS!D62</f>
        <v xml:space="preserve">               1. aufgrund von Bankbeziehungen</v>
      </c>
      <c r="K36" s="151">
        <f>RUNTS!G62</f>
        <v>0</v>
      </c>
      <c r="L36" s="232">
        <f>RUNTS!J62</f>
        <v>0</v>
      </c>
      <c r="N36" s="139"/>
    </row>
    <row r="37" spans="5:14" s="144" customFormat="1" ht="24" x14ac:dyDescent="0.2">
      <c r="E37" s="150" t="s">
        <v>204</v>
      </c>
      <c r="F37" s="150" t="str">
        <f>RUNTS!D70</f>
        <v xml:space="preserve">               2. aufgrund von Finanzinvestitionen</v>
      </c>
      <c r="G37" s="151">
        <f>RUNTS!G70</f>
        <v>0</v>
      </c>
      <c r="H37" s="151">
        <f>RUNTS!J70</f>
        <v>0</v>
      </c>
      <c r="I37" s="152" t="s">
        <v>204</v>
      </c>
      <c r="J37" s="152" t="str">
        <f>RUNTS!D63</f>
        <v xml:space="preserve">               2. aufgrund von Finanzinvestitionen</v>
      </c>
      <c r="K37" s="151">
        <f>RUNTS!G63</f>
        <v>0</v>
      </c>
      <c r="L37" s="232">
        <f>RUNTS!J63</f>
        <v>0</v>
      </c>
      <c r="N37" s="139"/>
    </row>
    <row r="38" spans="5:14" s="144" customFormat="1" ht="24" x14ac:dyDescent="0.2">
      <c r="E38" s="150" t="s">
        <v>205</v>
      </c>
      <c r="F38" s="150" t="str">
        <f>RUNTS!D71</f>
        <v xml:space="preserve">               3. aufgrund des Gebäudebestandes</v>
      </c>
      <c r="G38" s="151">
        <f>RUNTS!G71</f>
        <v>0</v>
      </c>
      <c r="H38" s="151">
        <f>RUNTS!J71</f>
        <v>0</v>
      </c>
      <c r="I38" s="152" t="s">
        <v>205</v>
      </c>
      <c r="J38" s="152" t="str">
        <f>RUNTS!D64</f>
        <v xml:space="preserve">               3. aufgrund des Gebäudebestandes</v>
      </c>
      <c r="K38" s="151">
        <f>RUNTS!G64</f>
        <v>0</v>
      </c>
      <c r="L38" s="232">
        <f>RUNTS!J64</f>
        <v>0</v>
      </c>
      <c r="N38" s="139"/>
    </row>
    <row r="39" spans="5:14" s="144" customFormat="1" ht="24" x14ac:dyDescent="0.2">
      <c r="E39" s="150" t="s">
        <v>206</v>
      </c>
      <c r="F39" s="150" t="str">
        <f>RUNTS!D72</f>
        <v xml:space="preserve">               4. aufgrund von anderen Vermögenswerten</v>
      </c>
      <c r="G39" s="151">
        <f>RUNTS!G72</f>
        <v>0</v>
      </c>
      <c r="H39" s="151">
        <f>RUNTS!J72</f>
        <v>0</v>
      </c>
      <c r="I39" s="152" t="s">
        <v>206</v>
      </c>
      <c r="J39" s="152" t="str">
        <f>RUNTS!D65</f>
        <v xml:space="preserve">               4. aufgrund von anderen Vermögenswerten</v>
      </c>
      <c r="K39" s="151">
        <f>RUNTS!G65</f>
        <v>0</v>
      </c>
      <c r="L39" s="232">
        <f>RUNTS!J65</f>
        <v>0</v>
      </c>
      <c r="N39" s="139"/>
    </row>
    <row r="40" spans="5:14" s="144" customFormat="1" ht="24.75" thickBot="1" x14ac:dyDescent="0.25">
      <c r="E40" s="150" t="s">
        <v>222</v>
      </c>
      <c r="F40" s="150" t="str">
        <f>RUNTS!D73</f>
        <v xml:space="preserve">               5. sonstige Auszahlungen</v>
      </c>
      <c r="G40" s="153">
        <f>RUNTS!G73</f>
        <v>0</v>
      </c>
      <c r="H40" s="153">
        <f>RUNTS!J73</f>
        <v>0</v>
      </c>
      <c r="I40" s="152" t="s">
        <v>207</v>
      </c>
      <c r="J40" s="152" t="str">
        <f>RUNTS!D66</f>
        <v xml:space="preserve">               5. Sonstige Einzahlungen</v>
      </c>
      <c r="K40" s="153">
        <f>RUNTS!G66</f>
        <v>0</v>
      </c>
      <c r="L40" s="233">
        <f>RUNTS!J66</f>
        <v>0</v>
      </c>
      <c r="N40" s="139"/>
    </row>
    <row r="41" spans="5:14" s="144" customFormat="1" ht="12.75" thickTop="1" x14ac:dyDescent="0.2">
      <c r="E41" s="150" t="s">
        <v>176</v>
      </c>
      <c r="F41" s="150" t="str">
        <f>RUNTS!D74</f>
        <v xml:space="preserve">               Insgesamt</v>
      </c>
      <c r="G41" s="151">
        <f>RUNTS!G74</f>
        <v>0</v>
      </c>
      <c r="H41" s="151">
        <f>RUNTS!J74</f>
        <v>0</v>
      </c>
      <c r="I41" s="152" t="s">
        <v>176</v>
      </c>
      <c r="J41" s="152" t="str">
        <f>RUNTS!D67</f>
        <v xml:space="preserve">               Insgesamt</v>
      </c>
      <c r="K41" s="151">
        <f>RUNTS!G67</f>
        <v>0</v>
      </c>
      <c r="L41" s="232">
        <f>RUNTS!J67</f>
        <v>0</v>
      </c>
      <c r="N41" s="139"/>
    </row>
    <row r="42" spans="5:14" s="144" customFormat="1" ht="36" x14ac:dyDescent="0.2">
      <c r="E42" s="150"/>
      <c r="F42" s="150"/>
      <c r="G42" s="151"/>
      <c r="H42" s="151"/>
      <c r="I42" s="152" t="s">
        <v>208</v>
      </c>
      <c r="J42" s="152" t="str">
        <f>RUNTS!D75</f>
        <v xml:space="preserve">               Überschuss/Fehlbetrag aus Finanz- und Anlagevermögen (+/-)</v>
      </c>
      <c r="K42" s="151">
        <f>RUNTS!G75</f>
        <v>0</v>
      </c>
      <c r="L42" s="232">
        <f>RUNTS!J75</f>
        <v>0</v>
      </c>
      <c r="N42" s="139"/>
    </row>
    <row r="43" spans="5:14" s="144" customFormat="1" x14ac:dyDescent="0.2">
      <c r="E43" s="145" t="s">
        <v>223</v>
      </c>
      <c r="F43" s="145" t="str">
        <f>RUNTS!D82</f>
        <v>AUSZAHLUNGEN</v>
      </c>
      <c r="G43" s="146"/>
      <c r="H43" s="147"/>
      <c r="I43" s="148" t="s">
        <v>209</v>
      </c>
      <c r="J43" s="148" t="str">
        <f>RUNTS!D78</f>
        <v>EINZAHLUNGEN</v>
      </c>
      <c r="K43" s="149"/>
      <c r="L43" s="239"/>
      <c r="N43" s="139"/>
    </row>
    <row r="44" spans="5:14" s="144" customFormat="1" ht="36" x14ac:dyDescent="0.2">
      <c r="E44" s="150" t="s">
        <v>171</v>
      </c>
      <c r="F44" s="150" t="str">
        <f>RUNTS!D83</f>
        <v xml:space="preserve">               1. Roh-, Hilfs- und Verbrauchsmaterialien sowie Verbrauchsgüter</v>
      </c>
      <c r="G44" s="151">
        <f>RUNTS!G83</f>
        <v>0</v>
      </c>
      <c r="H44" s="151">
        <f>RUNTS!J83</f>
        <v>0</v>
      </c>
      <c r="I44" s="152" t="s">
        <v>210</v>
      </c>
      <c r="J44" s="152" t="str">
        <f>RUNTS!D79</f>
        <v xml:space="preserve">               1. Einzahlungen aufgrund der Freistellung von Personal</v>
      </c>
      <c r="K44" s="151">
        <f>RUNTS!G79</f>
        <v>0</v>
      </c>
      <c r="L44" s="232">
        <f>RUNTS!J79</f>
        <v>0</v>
      </c>
      <c r="N44" s="139"/>
    </row>
    <row r="45" spans="5:14" s="144" customFormat="1" ht="24" x14ac:dyDescent="0.2">
      <c r="E45" s="150" t="s">
        <v>172</v>
      </c>
      <c r="F45" s="150" t="str">
        <f>RUNTS!D84</f>
        <v xml:space="preserve">               2. Dienstleistungen</v>
      </c>
      <c r="G45" s="151">
        <f>RUNTS!G84</f>
        <v>0</v>
      </c>
      <c r="H45" s="151">
        <f>RUNTS!J84</f>
        <v>0</v>
      </c>
      <c r="I45" s="152" t="s">
        <v>211</v>
      </c>
      <c r="J45" s="152" t="str">
        <f>RUNTS!D80</f>
        <v xml:space="preserve">               2. Sonstige zusätzliche Einzahlungen</v>
      </c>
      <c r="K45" s="151">
        <f>RUNTS!G80</f>
        <v>0</v>
      </c>
      <c r="L45" s="232">
        <f>RUNTS!J80</f>
        <v>0</v>
      </c>
      <c r="N45" s="139"/>
    </row>
    <row r="46" spans="5:14" s="144" customFormat="1" x14ac:dyDescent="0.2">
      <c r="E46" s="150" t="s">
        <v>173</v>
      </c>
      <c r="F46" s="150" t="str">
        <f>RUNTS!D85</f>
        <v xml:space="preserve">               3. Nutzung der Güter Dritter</v>
      </c>
      <c r="G46" s="151">
        <f>RUNTS!G85</f>
        <v>0</v>
      </c>
      <c r="H46" s="151">
        <f>RUNTS!J85</f>
        <v>0</v>
      </c>
      <c r="I46" s="152"/>
      <c r="J46" s="152"/>
      <c r="K46" s="151"/>
      <c r="L46" s="232"/>
      <c r="N46" s="139"/>
    </row>
    <row r="47" spans="5:14" s="144" customFormat="1" x14ac:dyDescent="0.2">
      <c r="E47" s="150" t="s">
        <v>174</v>
      </c>
      <c r="F47" s="150" t="str">
        <f>RUNTS!D86</f>
        <v xml:space="preserve">               4. Personalausgaben</v>
      </c>
      <c r="G47" s="151">
        <f>RUNTS!G86</f>
        <v>0</v>
      </c>
      <c r="H47" s="151">
        <f>RUNTS!J86</f>
        <v>0</v>
      </c>
      <c r="I47" s="152"/>
      <c r="J47" s="152"/>
      <c r="K47" s="151"/>
      <c r="L47" s="232"/>
      <c r="N47" s="139"/>
    </row>
    <row r="48" spans="5:14" s="144" customFormat="1" ht="24.75" thickBot="1" x14ac:dyDescent="0.25">
      <c r="E48" s="150" t="s">
        <v>224</v>
      </c>
      <c r="F48" s="150" t="str">
        <f>RUNTS!D87</f>
        <v xml:space="preserve">               5. Sonstige zusätzliche Auszahlungen</v>
      </c>
      <c r="G48" s="153">
        <f>RUNTS!G87</f>
        <v>0</v>
      </c>
      <c r="H48" s="153">
        <f>RUNTS!J87</f>
        <v>0</v>
      </c>
      <c r="I48" s="152"/>
      <c r="J48" s="152"/>
      <c r="K48" s="153"/>
      <c r="L48" s="233"/>
      <c r="N48" s="139"/>
    </row>
    <row r="49" spans="5:14" s="144" customFormat="1" ht="12.75" thickTop="1" x14ac:dyDescent="0.2">
      <c r="E49" s="150" t="s">
        <v>176</v>
      </c>
      <c r="F49" s="150" t="str">
        <f>RUNTS!D88</f>
        <v xml:space="preserve">               Insgesamt</v>
      </c>
      <c r="G49" s="151">
        <f>RUNTS!G88</f>
        <v>0</v>
      </c>
      <c r="H49" s="151">
        <f>RUNTS!J88</f>
        <v>0</v>
      </c>
      <c r="I49" s="152" t="s">
        <v>176</v>
      </c>
      <c r="J49" s="152" t="str">
        <f>RUNTS!D81</f>
        <v xml:space="preserve">               Insgesamt</v>
      </c>
      <c r="K49" s="151">
        <f>RUNTS!G81</f>
        <v>0</v>
      </c>
      <c r="L49" s="232">
        <f>RUNTS!J81</f>
        <v>0</v>
      </c>
      <c r="N49" s="139"/>
    </row>
    <row r="50" spans="5:14" s="144" customFormat="1" ht="24" x14ac:dyDescent="0.2">
      <c r="E50" s="154" t="s">
        <v>225</v>
      </c>
      <c r="F50" s="154" t="str">
        <f>RUNTS!D91</f>
        <v xml:space="preserve">               Auszahlungen  insgesamt</v>
      </c>
      <c r="G50" s="151">
        <f>RUNTS!G91</f>
        <v>0</v>
      </c>
      <c r="H50" s="151">
        <f>RUNTS!J91</f>
        <v>0</v>
      </c>
      <c r="I50" s="156" t="s">
        <v>212</v>
      </c>
      <c r="J50" s="152" t="str">
        <f>RUNTS!D90</f>
        <v xml:space="preserve">               Einzahlungen  insgesamt</v>
      </c>
      <c r="K50" s="151">
        <f>RUNTS!G90</f>
        <v>0</v>
      </c>
      <c r="L50" s="232">
        <f>RUNTS!J90</f>
        <v>0</v>
      </c>
      <c r="N50" s="139"/>
    </row>
    <row r="51" spans="5:14" s="144" customFormat="1" ht="24.75" customHeight="1" x14ac:dyDescent="0.2">
      <c r="E51" s="150"/>
      <c r="F51" s="157"/>
      <c r="G51" s="151"/>
      <c r="H51" s="151"/>
      <c r="I51" s="152" t="s">
        <v>213</v>
      </c>
      <c r="J51" s="152" t="str">
        <f>RUNTS!D92</f>
        <v xml:space="preserve">               Jahresüberschuss/Jahresfehlbetrag vor Steuern (+/-) </v>
      </c>
      <c r="K51" s="151">
        <f>RUNTS!G92</f>
        <v>0</v>
      </c>
      <c r="L51" s="232">
        <f>RUNTS!J92</f>
        <v>0</v>
      </c>
      <c r="N51" s="139"/>
    </row>
    <row r="52" spans="5:14" s="144" customFormat="1" x14ac:dyDescent="0.2">
      <c r="E52" s="150"/>
      <c r="F52" s="157"/>
      <c r="G52" s="158"/>
      <c r="H52" s="158"/>
      <c r="I52" s="152" t="s">
        <v>82</v>
      </c>
      <c r="J52" s="152" t="str">
        <f>RUNTS!D93</f>
        <v xml:space="preserve">               Steuern</v>
      </c>
      <c r="K52" s="151">
        <f>RUNTS!G93</f>
        <v>0</v>
      </c>
      <c r="L52" s="232">
        <f>RUNTS!J93</f>
        <v>0</v>
      </c>
      <c r="N52" s="139"/>
    </row>
    <row r="53" spans="5:14" s="144" customFormat="1" ht="48.75" thickBot="1" x14ac:dyDescent="0.25">
      <c r="E53" s="159"/>
      <c r="F53" s="160"/>
      <c r="G53" s="161"/>
      <c r="H53" s="161"/>
      <c r="I53" s="162" t="s">
        <v>214</v>
      </c>
      <c r="J53" s="162" t="str">
        <f>RUNTS!D94</f>
        <v xml:space="preserve">               Überschuss/Fehlbetrag vor Investitionen und Veräußerungen sowie Finanzierungen (+/-)</v>
      </c>
      <c r="K53" s="163">
        <f>RUNTS!G94</f>
        <v>0</v>
      </c>
      <c r="L53" s="237">
        <f>RUNTS!J94</f>
        <v>0</v>
      </c>
      <c r="N53" s="139"/>
    </row>
    <row r="54" spans="5:14" s="144" customFormat="1" ht="12.75" thickBot="1" x14ac:dyDescent="0.25">
      <c r="E54" s="164"/>
      <c r="F54" s="164"/>
      <c r="G54" s="165"/>
      <c r="H54" s="165"/>
      <c r="I54" s="164"/>
      <c r="J54" s="164"/>
      <c r="K54" s="165"/>
      <c r="L54" s="165"/>
      <c r="N54" s="139"/>
    </row>
    <row r="55" spans="5:14" s="144" customFormat="1" ht="48" x14ac:dyDescent="0.2">
      <c r="E55" s="166" t="s">
        <v>226</v>
      </c>
      <c r="F55" s="166" t="str">
        <f>RUNTS!D103</f>
        <v>AUSZAHLUNGEN</v>
      </c>
      <c r="G55" s="167"/>
      <c r="H55" s="167"/>
      <c r="I55" s="168" t="s">
        <v>231</v>
      </c>
      <c r="J55" s="168" t="str">
        <f>RUNTS!D97</f>
        <v>EINZAHLUNGEN</v>
      </c>
      <c r="K55" s="167"/>
      <c r="L55" s="240"/>
      <c r="N55" s="139"/>
    </row>
    <row r="56" spans="5:14" s="144" customFormat="1" ht="48" x14ac:dyDescent="0.2">
      <c r="E56" s="150" t="s">
        <v>227</v>
      </c>
      <c r="F56" s="150" t="str">
        <f>RUNTS!D104</f>
        <v xml:space="preserve">              1. Investitionen in Anlagevermögen im Zusammenhang mit Tätigkeiten von allgemeinem Interesse</v>
      </c>
      <c r="G56" s="151">
        <f>+RUNTS!G104</f>
        <v>0</v>
      </c>
      <c r="H56" s="151">
        <f>RUNTS!J104</f>
        <v>0</v>
      </c>
      <c r="I56" s="152" t="s">
        <v>232</v>
      </c>
      <c r="J56" s="152" t="str">
        <f>RUNTS!D98</f>
        <v xml:space="preserve">               1. Veräußerungen von Anlagevermögen im Zusammen- hang mit Tätigkeiten von allgemeinem Interesse</v>
      </c>
      <c r="K56" s="151">
        <f>RUNTS!G98</f>
        <v>0</v>
      </c>
      <c r="L56" s="232">
        <f>RUNTS!J98</f>
        <v>0</v>
      </c>
      <c r="N56" s="139"/>
    </row>
    <row r="57" spans="5:14" s="144" customFormat="1" ht="36" x14ac:dyDescent="0.2">
      <c r="E57" s="150" t="s">
        <v>228</v>
      </c>
      <c r="F57" s="150" t="str">
        <f>RUNTS!D105</f>
        <v xml:space="preserve">              2. Investitionen in Anlagevermögen in Bezug auf weitere Tätigkeiten</v>
      </c>
      <c r="G57" s="151">
        <f>+RUNTS!G105</f>
        <v>0</v>
      </c>
      <c r="H57" s="151">
        <f>RUNTS!J105</f>
        <v>0</v>
      </c>
      <c r="I57" s="152" t="s">
        <v>233</v>
      </c>
      <c r="J57" s="152" t="str">
        <f>RUNTS!D99</f>
        <v xml:space="preserve">               2. Veräußerungen von Anlagevermögen in Bezug auf weitere Tätigkeiten</v>
      </c>
      <c r="K57" s="151">
        <f>RUNTS!G99</f>
        <v>0</v>
      </c>
      <c r="L57" s="232">
        <f>RUNTS!J99</f>
        <v>0</v>
      </c>
      <c r="N57" s="139"/>
    </row>
    <row r="58" spans="5:14" s="144" customFormat="1" ht="24" x14ac:dyDescent="0.2">
      <c r="E58" s="150" t="s">
        <v>229</v>
      </c>
      <c r="F58" s="150" t="str">
        <f>RUNTS!D106</f>
        <v xml:space="preserve">              3. Investitionen in Finanz- und Anlagevermögen</v>
      </c>
      <c r="G58" s="151">
        <f>+RUNTS!G106</f>
        <v>0</v>
      </c>
      <c r="H58" s="151">
        <f>RUNTS!J106</f>
        <v>0</v>
      </c>
      <c r="I58" s="152" t="s">
        <v>234</v>
      </c>
      <c r="J58" s="152" t="str">
        <f>RUNTS!D100</f>
        <v xml:space="preserve">               3. Veräußerungen von Finanz- und Anlagevermögen</v>
      </c>
      <c r="K58" s="151">
        <f>RUNTS!G100</f>
        <v>0</v>
      </c>
      <c r="L58" s="232">
        <f>RUNTS!J100</f>
        <v>0</v>
      </c>
      <c r="N58" s="139"/>
    </row>
    <row r="59" spans="5:14" s="144" customFormat="1" ht="24.75" thickBot="1" x14ac:dyDescent="0.25">
      <c r="E59" s="150" t="s">
        <v>230</v>
      </c>
      <c r="F59" s="150" t="str">
        <f>RUNTS!D107</f>
        <v xml:space="preserve">              4. Rückzahlung von Kapital und Darlehen</v>
      </c>
      <c r="G59" s="153">
        <f>+RUNTS!G107</f>
        <v>0</v>
      </c>
      <c r="H59" s="153">
        <f>RUNTS!J107</f>
        <v>0</v>
      </c>
      <c r="I59" s="152" t="s">
        <v>235</v>
      </c>
      <c r="J59" s="152" t="str">
        <f>RUNTS!D101</f>
        <v xml:space="preserve">               4. Eingang von Finanzierungen und Darlehen</v>
      </c>
      <c r="K59" s="153">
        <f>RUNTS!G101</f>
        <v>0</v>
      </c>
      <c r="L59" s="233">
        <f>RUNTS!J101</f>
        <v>0</v>
      </c>
      <c r="N59" s="139"/>
    </row>
    <row r="60" spans="5:14" s="144" customFormat="1" ht="12.75" thickTop="1" x14ac:dyDescent="0.2">
      <c r="E60" s="150" t="s">
        <v>176</v>
      </c>
      <c r="F60" s="150" t="str">
        <f>RUNTS!D108</f>
        <v xml:space="preserve">              Insgesamt</v>
      </c>
      <c r="G60" s="151">
        <f>+RUNTS!G108</f>
        <v>0</v>
      </c>
      <c r="H60" s="151">
        <f>RUNTS!J108</f>
        <v>0</v>
      </c>
      <c r="I60" s="152" t="s">
        <v>176</v>
      </c>
      <c r="J60" s="152" t="str">
        <f>RUNTS!D102</f>
        <v xml:space="preserve">               Insgesamt</v>
      </c>
      <c r="K60" s="151">
        <f>RUNTS!G102</f>
        <v>0</v>
      </c>
      <c r="L60" s="232">
        <f>RUNTS!J102</f>
        <v>0</v>
      </c>
      <c r="N60" s="139"/>
    </row>
    <row r="61" spans="5:14" s="144" customFormat="1" x14ac:dyDescent="0.2">
      <c r="E61" s="150"/>
      <c r="F61" s="157"/>
      <c r="G61" s="151"/>
      <c r="H61" s="151"/>
      <c r="I61" s="152" t="s">
        <v>82</v>
      </c>
      <c r="J61" s="152" t="str">
        <f>RUNTS!D109</f>
        <v xml:space="preserve">              Steuern</v>
      </c>
      <c r="K61" s="151">
        <f>RUNTS!G109</f>
        <v>0</v>
      </c>
      <c r="L61" s="232">
        <f>RUNTS!J109</f>
        <v>0</v>
      </c>
      <c r="N61" s="139"/>
    </row>
    <row r="62" spans="5:14" s="144" customFormat="1" ht="72" x14ac:dyDescent="0.2">
      <c r="E62" s="150"/>
      <c r="F62" s="157"/>
      <c r="G62" s="151"/>
      <c r="H62" s="151"/>
      <c r="I62" s="152" t="s">
        <v>236</v>
      </c>
      <c r="J62" s="152" t="str">
        <f>RUNTS!D110</f>
        <v xml:space="preserve">              Überschuss/Fehlbetrag aufgrund von Einzahlungen und Auszahlungen betreffend Investitionen, Veräußerungen von Vermögen sowie Finanzierungen</v>
      </c>
      <c r="K62" s="151">
        <f>RUNTS!G110</f>
        <v>0</v>
      </c>
      <c r="L62" s="232">
        <f>RUNTS!J110</f>
        <v>0</v>
      </c>
      <c r="N62" s="139"/>
    </row>
    <row r="63" spans="5:14" s="144" customFormat="1" ht="12.75" thickBot="1" x14ac:dyDescent="0.25">
      <c r="E63" s="159"/>
      <c r="F63" s="160"/>
      <c r="G63" s="161"/>
      <c r="H63" s="161"/>
      <c r="I63" s="161"/>
      <c r="J63" s="161"/>
      <c r="K63" s="161"/>
      <c r="L63" s="241"/>
      <c r="N63" s="139"/>
    </row>
    <row r="64" spans="5:14" s="144" customFormat="1" ht="12.75" thickBot="1" x14ac:dyDescent="0.25">
      <c r="E64" s="164"/>
      <c r="F64" s="164"/>
      <c r="G64" s="165"/>
      <c r="H64" s="165"/>
      <c r="I64" s="165"/>
      <c r="J64" s="165"/>
      <c r="K64" s="165"/>
      <c r="L64" s="165"/>
      <c r="N64" s="139"/>
    </row>
    <row r="65" spans="5:14" s="144" customFormat="1" x14ac:dyDescent="0.2">
      <c r="E65" s="169"/>
      <c r="F65" s="170"/>
      <c r="G65" s="171">
        <f>G6</f>
        <v>2022</v>
      </c>
      <c r="H65" s="231">
        <f>H6</f>
        <v>2021</v>
      </c>
      <c r="I65" s="165"/>
      <c r="J65" s="165"/>
      <c r="K65" s="165"/>
      <c r="L65" s="165"/>
      <c r="N65" s="139"/>
    </row>
    <row r="66" spans="5:14" s="144" customFormat="1" ht="60" x14ac:dyDescent="0.2">
      <c r="E66" s="154" t="s">
        <v>237</v>
      </c>
      <c r="F66" s="172" t="str">
        <f>RUNTS!D111</f>
        <v xml:space="preserve">              Jahresüberschuss/Jahresfehlbetrag vor Investitionen und Veräußerungen von Vermögenswerten sowie Finanzierungen</v>
      </c>
      <c r="G66" s="151">
        <f>RUNTS!G111</f>
        <v>0</v>
      </c>
      <c r="H66" s="232">
        <f>RUNTS!J111</f>
        <v>0</v>
      </c>
      <c r="I66" s="165"/>
      <c r="J66" s="165"/>
      <c r="K66" s="165"/>
      <c r="L66" s="165"/>
      <c r="N66" s="139"/>
    </row>
    <row r="67" spans="5:14" s="144" customFormat="1" ht="72.75" thickBot="1" x14ac:dyDescent="0.25">
      <c r="E67" s="150" t="s">
        <v>238</v>
      </c>
      <c r="F67" s="157" t="str">
        <f>RUNTS!D112</f>
        <v xml:space="preserve">              Überschuss/Fehlbetrag aus Einzahlungen und Auszahlungen für Investitionen und Veräußerungen von Vermögenswerten sowie Finanzierungen</v>
      </c>
      <c r="G67" s="153">
        <f>RUNTS!G112</f>
        <v>0</v>
      </c>
      <c r="H67" s="233">
        <f>RUNTS!J112</f>
        <v>0</v>
      </c>
      <c r="I67" s="165"/>
      <c r="J67" s="165"/>
      <c r="K67" s="165"/>
      <c r="L67" s="165"/>
      <c r="N67" s="139"/>
    </row>
    <row r="68" spans="5:14" s="144" customFormat="1" ht="25.5" thickTop="1" thickBot="1" x14ac:dyDescent="0.25">
      <c r="E68" s="173" t="s">
        <v>239</v>
      </c>
      <c r="F68" s="160" t="str">
        <f>RUNTS!D113</f>
        <v xml:space="preserve">               Gesamtüberschuss/Gesamtfehlbetrag</v>
      </c>
      <c r="G68" s="174">
        <f>RUNTS!G113</f>
        <v>0</v>
      </c>
      <c r="H68" s="234">
        <f>RUNTS!J113</f>
        <v>0</v>
      </c>
      <c r="I68" s="165"/>
      <c r="J68" s="165"/>
      <c r="K68" s="165"/>
      <c r="L68" s="165"/>
      <c r="N68" s="139"/>
    </row>
    <row r="69" spans="5:14" s="144" customFormat="1" ht="12.75" thickBot="1" x14ac:dyDescent="0.25">
      <c r="E69" s="164"/>
      <c r="F69" s="164"/>
      <c r="G69" s="165"/>
      <c r="H69" s="165"/>
      <c r="I69" s="165"/>
      <c r="J69" s="165"/>
      <c r="K69" s="165"/>
      <c r="L69" s="165"/>
      <c r="N69" s="139"/>
    </row>
    <row r="70" spans="5:14" s="144" customFormat="1" x14ac:dyDescent="0.2">
      <c r="E70" s="169"/>
      <c r="F70" s="170"/>
      <c r="G70" s="175">
        <f>+IG!F21</f>
        <v>44926</v>
      </c>
      <c r="H70" s="235">
        <f>+IG!F23</f>
        <v>44561</v>
      </c>
      <c r="I70" s="165"/>
      <c r="J70" s="165"/>
      <c r="K70" s="165"/>
      <c r="L70" s="165"/>
      <c r="N70" s="139"/>
    </row>
    <row r="71" spans="5:14" s="144" customFormat="1" x14ac:dyDescent="0.2">
      <c r="E71" s="176" t="s">
        <v>166</v>
      </c>
      <c r="F71" s="177" t="str">
        <f>RUNTS!D115</f>
        <v>Bargeld und Bankeinlagen</v>
      </c>
      <c r="G71" s="178"/>
      <c r="H71" s="236"/>
      <c r="I71" s="165"/>
      <c r="J71" s="165"/>
      <c r="K71" s="165"/>
      <c r="L71" s="165"/>
      <c r="N71" s="139"/>
    </row>
    <row r="72" spans="5:14" s="144" customFormat="1" x14ac:dyDescent="0.2">
      <c r="E72" s="150" t="s">
        <v>240</v>
      </c>
      <c r="F72" s="157" t="str">
        <f>RUNTS!D116</f>
        <v xml:space="preserve">               Bargeld Es.t</v>
      </c>
      <c r="G72" s="151">
        <f>RUNTS!G116</f>
        <v>0</v>
      </c>
      <c r="H72" s="232">
        <f>RUNTS!J117</f>
        <v>0</v>
      </c>
      <c r="I72" s="165"/>
      <c r="J72" s="165"/>
      <c r="K72" s="165"/>
      <c r="L72" s="165"/>
      <c r="N72" s="139"/>
    </row>
    <row r="73" spans="5:14" s="144" customFormat="1" ht="12.75" thickBot="1" x14ac:dyDescent="0.25">
      <c r="E73" s="159" t="s">
        <v>241</v>
      </c>
      <c r="F73" s="160" t="str">
        <f>RUNTS!D118</f>
        <v xml:space="preserve">               Bank- und Posteinlagen Es.t</v>
      </c>
      <c r="G73" s="163">
        <f>RUNTS!G118</f>
        <v>0</v>
      </c>
      <c r="H73" s="237">
        <f>RUNTS!J119</f>
        <v>0</v>
      </c>
      <c r="I73" s="165"/>
      <c r="J73" s="165"/>
      <c r="K73" s="165"/>
      <c r="L73" s="165"/>
      <c r="N73" s="139"/>
    </row>
    <row r="74" spans="5:14" s="144" customFormat="1" ht="12.75" thickBot="1" x14ac:dyDescent="0.25">
      <c r="E74" s="164"/>
      <c r="F74" s="164"/>
      <c r="G74" s="165"/>
      <c r="H74" s="165"/>
      <c r="I74" s="165"/>
      <c r="J74" s="165"/>
      <c r="K74" s="165"/>
      <c r="L74" s="165"/>
      <c r="N74" s="139"/>
    </row>
    <row r="75" spans="5:14" s="144" customFormat="1" ht="24" x14ac:dyDescent="0.2">
      <c r="E75" s="179" t="s">
        <v>161</v>
      </c>
      <c r="F75" s="180" t="str">
        <f>RUNTS!D129</f>
        <v>Einzahlungen (aus Eigenleistung)</v>
      </c>
      <c r="G75" s="171">
        <f>G6</f>
        <v>2022</v>
      </c>
      <c r="H75" s="171">
        <f>H6</f>
        <v>2021</v>
      </c>
      <c r="I75" s="181" t="s">
        <v>157</v>
      </c>
      <c r="J75" s="182" t="str">
        <f>RUNTS!D125</f>
        <v>Auszahlungen (aus Eigenleistung)</v>
      </c>
      <c r="K75" s="171">
        <f>G75</f>
        <v>2022</v>
      </c>
      <c r="L75" s="231">
        <f>H75</f>
        <v>2021</v>
      </c>
      <c r="N75" s="139"/>
    </row>
    <row r="76" spans="5:14" s="144" customFormat="1" ht="17.100000000000001" customHeight="1" x14ac:dyDescent="0.2">
      <c r="E76" s="150" t="s">
        <v>242</v>
      </c>
      <c r="F76" s="157" t="str">
        <f>RUNTS!D130</f>
        <v xml:space="preserve">               1. aus Tätigkeiten von allg. Interesse</v>
      </c>
      <c r="G76" s="151">
        <f>RUNTS!G126</f>
        <v>0</v>
      </c>
      <c r="H76" s="151">
        <f>RUNTS!J126</f>
        <v>0</v>
      </c>
      <c r="I76" s="158" t="s">
        <v>242</v>
      </c>
      <c r="J76" s="158" t="str">
        <f>RUNTS!D126</f>
        <v xml:space="preserve">               1. aus Tätigkeiten von allg. Interesse</v>
      </c>
      <c r="K76" s="151">
        <f>RUNTS!G130</f>
        <v>0</v>
      </c>
      <c r="L76" s="232">
        <f>RUNTS!J130</f>
        <v>0</v>
      </c>
      <c r="N76" s="139"/>
    </row>
    <row r="77" spans="5:14" s="144" customFormat="1" ht="15.95" customHeight="1" thickBot="1" x14ac:dyDescent="0.25">
      <c r="E77" s="150" t="s">
        <v>243</v>
      </c>
      <c r="F77" s="157" t="str">
        <f>RUNTS!D131</f>
        <v xml:space="preserve">               2. aus weiteren Tätigkeiten</v>
      </c>
      <c r="G77" s="153">
        <f>RUNTS!G127</f>
        <v>0</v>
      </c>
      <c r="H77" s="153">
        <f>RUNTS!J127</f>
        <v>0</v>
      </c>
      <c r="I77" s="158" t="s">
        <v>243</v>
      </c>
      <c r="J77" s="158" t="str">
        <f>RUNTS!D127</f>
        <v xml:space="preserve">               2. aus weiteren Tätigkeiten</v>
      </c>
      <c r="K77" s="153">
        <f>RUNTS!G131</f>
        <v>0</v>
      </c>
      <c r="L77" s="233">
        <f>RUNTS!J131</f>
        <v>0</v>
      </c>
      <c r="N77" s="139"/>
    </row>
    <row r="78" spans="5:14" s="144" customFormat="1" ht="13.5" thickTop="1" thickBot="1" x14ac:dyDescent="0.25">
      <c r="E78" s="159" t="s">
        <v>176</v>
      </c>
      <c r="F78" s="160" t="str">
        <f>RUNTS!D132</f>
        <v xml:space="preserve">               Insgesamt</v>
      </c>
      <c r="G78" s="163">
        <f>SUM(G76:G77)</f>
        <v>0</v>
      </c>
      <c r="H78" s="163">
        <f>SUM(H76:H77)</f>
        <v>0</v>
      </c>
      <c r="I78" s="161" t="s">
        <v>176</v>
      </c>
      <c r="J78" s="161" t="str">
        <f>RUNTS!D128</f>
        <v xml:space="preserve">               Insgesamt</v>
      </c>
      <c r="K78" s="163">
        <f t="shared" ref="K78:L78" si="0">SUM(K76:K77)</f>
        <v>0</v>
      </c>
      <c r="L78" s="230">
        <f t="shared" si="0"/>
        <v>0</v>
      </c>
      <c r="N78" s="139"/>
    </row>
    <row r="79" spans="5:14" s="144" customFormat="1" x14ac:dyDescent="0.2">
      <c r="N79" s="139"/>
    </row>
    <row r="80" spans="5:14" s="144" customFormat="1" ht="45.95" customHeight="1" x14ac:dyDescent="0.2">
      <c r="E80" s="327" t="s">
        <v>264</v>
      </c>
      <c r="F80" s="327"/>
      <c r="G80" s="327"/>
      <c r="H80" s="327"/>
      <c r="I80" s="327"/>
      <c r="J80" s="327"/>
      <c r="K80" s="327"/>
      <c r="L80" s="327"/>
      <c r="N80" s="183"/>
    </row>
    <row r="81" spans="5:14" s="144" customFormat="1" ht="12" customHeight="1" x14ac:dyDescent="0.2">
      <c r="E81" s="184"/>
      <c r="F81" s="184"/>
      <c r="G81" s="184"/>
      <c r="H81" s="184"/>
      <c r="I81" s="184"/>
      <c r="J81" s="184"/>
      <c r="K81" s="184"/>
      <c r="L81" s="184"/>
      <c r="N81" s="183"/>
    </row>
    <row r="82" spans="5:14" s="144" customFormat="1" ht="12" customHeight="1" x14ac:dyDescent="0.2">
      <c r="E82" s="189" t="s">
        <v>261</v>
      </c>
      <c r="F82" s="185"/>
      <c r="G82" s="185"/>
      <c r="H82" s="185"/>
      <c r="I82" s="186"/>
      <c r="J82" s="187"/>
      <c r="K82" s="188"/>
      <c r="L82" s="188"/>
      <c r="N82" s="183"/>
    </row>
    <row r="83" spans="5:14" s="144" customFormat="1" ht="12" customHeight="1" x14ac:dyDescent="0.2">
      <c r="E83" s="187"/>
      <c r="F83" s="185"/>
      <c r="G83" s="185"/>
      <c r="H83" s="185"/>
      <c r="I83" s="186"/>
      <c r="J83" s="187"/>
      <c r="K83" s="188"/>
      <c r="L83" s="188"/>
      <c r="N83" s="183"/>
    </row>
    <row r="84" spans="5:14" s="144" customFormat="1" ht="12" customHeight="1" x14ac:dyDescent="0.2">
      <c r="E84" s="190" t="s">
        <v>263</v>
      </c>
      <c r="F84" s="185"/>
      <c r="G84" s="185"/>
      <c r="H84" s="191" t="s">
        <v>262</v>
      </c>
      <c r="I84" s="185"/>
      <c r="J84" s="187"/>
      <c r="K84" s="188"/>
      <c r="L84" s="188"/>
      <c r="N84" s="183"/>
    </row>
    <row r="85" spans="5:14" s="144" customFormat="1" ht="12" customHeight="1" x14ac:dyDescent="0.2">
      <c r="E85" s="192"/>
      <c r="F85" s="185"/>
      <c r="G85" s="185"/>
      <c r="H85" s="192"/>
      <c r="I85" s="193"/>
      <c r="J85" s="192"/>
      <c r="K85" s="188"/>
      <c r="L85" s="188"/>
      <c r="N85" s="183"/>
    </row>
    <row r="86" spans="5:14" ht="12" customHeight="1" x14ac:dyDescent="0.2">
      <c r="N86" s="183"/>
    </row>
    <row r="87" spans="5:14" ht="12" customHeight="1" x14ac:dyDescent="0.2">
      <c r="E87" s="139"/>
      <c r="F87" s="139"/>
      <c r="G87" s="139"/>
      <c r="H87" s="139"/>
      <c r="I87" s="139"/>
      <c r="J87" s="139"/>
      <c r="K87" s="139"/>
      <c r="L87" s="139"/>
      <c r="M87" s="139"/>
      <c r="N87" s="139"/>
    </row>
    <row r="88" spans="5:14" ht="12" customHeight="1" x14ac:dyDescent="0.2">
      <c r="E88" s="139"/>
      <c r="F88" s="139"/>
      <c r="G88" s="139"/>
      <c r="H88" s="139"/>
      <c r="I88" s="139"/>
      <c r="J88" s="139"/>
      <c r="K88" s="139"/>
      <c r="L88" s="139"/>
      <c r="M88" s="139"/>
      <c r="N88" s="139"/>
    </row>
    <row r="89" spans="5:14" ht="12" customHeight="1" x14ac:dyDescent="0.2">
      <c r="E89" s="139"/>
      <c r="F89" s="139"/>
      <c r="G89" s="139"/>
      <c r="H89" s="139"/>
      <c r="I89" s="139"/>
      <c r="J89" s="139"/>
      <c r="K89" s="139"/>
      <c r="L89" s="139"/>
      <c r="M89" s="139"/>
      <c r="N89" s="139"/>
    </row>
  </sheetData>
  <sheetProtection algorithmName="SHA-512" hashValue="x5TCbjJ+dIZSuZWXK11ZP6b/PJZnKOSRWa5v0j1bCqtkileN9edJE1YTEILPLwJ3yx0a00spzEGiXlYO+9O8dw==" saltValue="zE2IfXKZkWLq+TqzZ0qT7w==" spinCount="100000" sheet="1" objects="1" scenarios="1"/>
  <mergeCells count="1">
    <mergeCell ref="E80:L80"/>
  </mergeCells>
  <pageMargins left="0.43307086614173229" right="0.23622047244094491" top="0.35433070866141736" bottom="0.35433070866141736" header="0.31496062992125984" footer="0.31496062992125984"/>
  <pageSetup paperSize="9" scale="85" fitToHeight="2" orientation="portrait" r:id="rId1"/>
  <rowBreaks count="1" manualBreakCount="1">
    <brk id="42" max="11"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C52C-ACB3-48C0-BCD8-2D8A462EA4D8}">
  <sheetPr>
    <pageSetUpPr fitToPage="1"/>
  </sheetPr>
  <dimension ref="A1:IT79"/>
  <sheetViews>
    <sheetView showGridLines="0" zoomScaleNormal="100" workbookViewId="0">
      <pane xSplit="1" ySplit="4" topLeftCell="D5" activePane="bottomRight" state="frozen"/>
      <selection pane="topRight" activeCell="B1" sqref="B1"/>
      <selection pane="bottomLeft" activeCell="A5" sqref="A5"/>
      <selection pane="bottomRight" activeCell="I4" sqref="G4:I4"/>
    </sheetView>
  </sheetViews>
  <sheetFormatPr baseColWidth="10" defaultColWidth="10.85546875" defaultRowHeight="12.75" outlineLevelCol="1" x14ac:dyDescent="0.2"/>
  <cols>
    <col min="1" max="1" width="41.42578125" style="195" customWidth="1"/>
    <col min="2" max="3" width="15.140625" style="278" hidden="1" customWidth="1" outlineLevel="1"/>
    <col min="4" max="4" width="14.42578125" style="195" bestFit="1" customWidth="1" collapsed="1"/>
    <col min="5" max="5" width="12.140625" style="195" customWidth="1"/>
    <col min="6" max="6" width="3.5703125" style="195" customWidth="1"/>
    <col min="7" max="7" width="15" style="195" customWidth="1"/>
    <col min="8" max="8" width="14.85546875" style="195" customWidth="1"/>
    <col min="9" max="13" width="13.5703125" style="195" customWidth="1"/>
    <col min="14" max="254" width="10.85546875" style="195" customWidth="1"/>
    <col min="255" max="16384" width="10.85546875" style="194"/>
  </cols>
  <sheetData>
    <row r="1" spans="1:13" s="195" customFormat="1" x14ac:dyDescent="0.2">
      <c r="A1" s="196" t="str">
        <f>IG!C12</f>
        <v>Theaterverein XY</v>
      </c>
      <c r="B1" s="268"/>
      <c r="C1" s="268"/>
      <c r="D1" s="194"/>
      <c r="E1" s="194"/>
    </row>
    <row r="2" spans="1:13" s="195" customFormat="1" x14ac:dyDescent="0.2">
      <c r="A2" s="196" t="s">
        <v>253</v>
      </c>
      <c r="B2" s="268"/>
      <c r="C2" s="268"/>
      <c r="D2" s="83"/>
      <c r="E2" s="83"/>
    </row>
    <row r="3" spans="1:13" s="195" customFormat="1" x14ac:dyDescent="0.2">
      <c r="A3" s="84"/>
      <c r="B3" s="269"/>
      <c r="C3" s="269"/>
      <c r="D3" s="83"/>
      <c r="E3" s="83"/>
      <c r="G3" s="328">
        <f>+D4</f>
        <v>2022</v>
      </c>
      <c r="H3" s="329"/>
      <c r="I3" s="329"/>
      <c r="J3" s="329"/>
      <c r="K3" s="329"/>
      <c r="L3" s="329"/>
      <c r="M3" s="330"/>
    </row>
    <row r="4" spans="1:13" s="195" customFormat="1" x14ac:dyDescent="0.2">
      <c r="A4" s="85"/>
      <c r="B4" s="270" t="s">
        <v>269</v>
      </c>
      <c r="C4" s="271" t="s">
        <v>270</v>
      </c>
      <c r="D4" s="86">
        <f>IG!$C$22</f>
        <v>2022</v>
      </c>
      <c r="E4" s="229">
        <f>IG!$C$24</f>
        <v>2021</v>
      </c>
      <c r="G4" s="59" t="s">
        <v>333</v>
      </c>
      <c r="H4" s="59" t="s">
        <v>334</v>
      </c>
      <c r="I4" s="59" t="s">
        <v>289</v>
      </c>
      <c r="J4" s="59" t="s">
        <v>290</v>
      </c>
      <c r="K4" s="59" t="s">
        <v>291</v>
      </c>
      <c r="L4" s="59" t="s">
        <v>292</v>
      </c>
      <c r="M4" s="60" t="s">
        <v>293</v>
      </c>
    </row>
    <row r="5" spans="1:13" s="195" customFormat="1" x14ac:dyDescent="0.2">
      <c r="A5" s="61" t="s">
        <v>306</v>
      </c>
      <c r="B5" s="265" t="s">
        <v>30</v>
      </c>
      <c r="C5" s="266" t="s">
        <v>45</v>
      </c>
      <c r="D5" s="197">
        <f>SUMIFS(IN!F:F,IN!G:G,$D$4,IN!I:I,'G&amp;V'!A5)</f>
        <v>0</v>
      </c>
      <c r="E5" s="197">
        <f>SUMIFS(IN!F:F,IN!G:G,'G&amp;V'!$E$4,IN!I:I,'G&amp;V'!A5)</f>
        <v>0</v>
      </c>
      <c r="F5" s="198"/>
      <c r="G5" s="199">
        <f>SUMIFS(IN!$F:$F,IN!$G:$G,$D$4,IN!$I:$I,$A5,IN!$J:$J,G$4)</f>
        <v>0</v>
      </c>
      <c r="H5" s="199">
        <f>SUMIFS(IN!$F:$F,IN!$G:$G,$D$4,IN!$I:$I,$A5,IN!$J:$J,H$4)</f>
        <v>0</v>
      </c>
      <c r="I5" s="199">
        <f>SUMIFS(IN!$F:$F,IN!$G:$G,$D$4,IN!$I:$I,$A5,IN!$J:$J,I$4)</f>
        <v>0</v>
      </c>
      <c r="J5" s="199">
        <f>SUMIFS(IN!$F:$F,IN!$G:$G,$D$4,IN!$I:$I,$A5,IN!$J:$J,J$4)</f>
        <v>0</v>
      </c>
      <c r="K5" s="199">
        <f>SUMIFS(IN!$F:$F,IN!$G:$G,$D$4,IN!$I:$I,$A5,IN!$J:$J,K$4)</f>
        <v>0</v>
      </c>
      <c r="L5" s="199">
        <f>SUMIFS(IN!$F:$F,IN!$G:$G,$D$4,IN!$I:$I,$A5,IN!$J:$J,L$4)</f>
        <v>0</v>
      </c>
      <c r="M5" s="199">
        <f>SUMIFS(IN!$F:$F,IN!$G:$G,$D$4,IN!$I:$I,$A5,IN!$J:$J,M$4)</f>
        <v>0</v>
      </c>
    </row>
    <row r="6" spans="1:13" s="195" customFormat="1" x14ac:dyDescent="0.2">
      <c r="A6" s="62" t="s">
        <v>295</v>
      </c>
      <c r="B6" s="267" t="s">
        <v>30</v>
      </c>
      <c r="C6" s="266" t="s">
        <v>318</v>
      </c>
      <c r="D6" s="200">
        <f>SUMIFS(IN!F:F,IN!G:G,$D$4,IN!I:I,'G&amp;V'!A6)</f>
        <v>0</v>
      </c>
      <c r="E6" s="200">
        <f>SUMIFS(IN!F:F,IN!G:G,'G&amp;V'!$E$4,IN!I:I,'G&amp;V'!A6)</f>
        <v>0</v>
      </c>
      <c r="F6" s="198"/>
      <c r="G6" s="201">
        <f>SUMIFS(IN!$F:$F,IN!$G:$G,$D$4,IN!$I:$I,$A6,IN!$J:$J,G$4)</f>
        <v>0</v>
      </c>
      <c r="H6" s="201">
        <f>SUMIFS(IN!$F:$F,IN!$G:$G,$D$4,IN!$I:$I,$A6,IN!$J:$J,H$4)</f>
        <v>0</v>
      </c>
      <c r="I6" s="201">
        <f>SUMIFS(IN!$F:$F,IN!$G:$G,$D$4,IN!$I:$I,$A6,IN!$J:$J,I$4)</f>
        <v>0</v>
      </c>
      <c r="J6" s="201">
        <f>SUMIFS(IN!$F:$F,IN!$G:$G,$D$4,IN!$I:$I,$A6,IN!$J:$J,J$4)</f>
        <v>0</v>
      </c>
      <c r="K6" s="201">
        <f>SUMIFS(IN!$F:$F,IN!$G:$G,$D$4,IN!$I:$I,$A6,IN!$J:$J,K$4)</f>
        <v>0</v>
      </c>
      <c r="L6" s="201">
        <f>SUMIFS(IN!$F:$F,IN!$G:$G,$D$4,IN!$I:$I,$A6,IN!$J:$J,L$4)</f>
        <v>0</v>
      </c>
      <c r="M6" s="201">
        <f>SUMIFS(IN!$F:$F,IN!$G:$G,$D$4,IN!$I:$I,$A6,IN!$J:$J,M$4)</f>
        <v>0</v>
      </c>
    </row>
    <row r="7" spans="1:13" s="195" customFormat="1" x14ac:dyDescent="0.2">
      <c r="A7" s="62" t="s">
        <v>322</v>
      </c>
      <c r="B7" s="267" t="s">
        <v>30</v>
      </c>
      <c r="C7" s="266" t="s">
        <v>50</v>
      </c>
      <c r="D7" s="200">
        <f>SUMIFS(IN!F:F,IN!G:G,$D$4,IN!I:I,'G&amp;V'!A7)</f>
        <v>0</v>
      </c>
      <c r="E7" s="200">
        <f>SUMIFS(IN!F:F,IN!G:G,'G&amp;V'!$E$4,IN!I:I,'G&amp;V'!A7)</f>
        <v>0</v>
      </c>
      <c r="F7" s="198"/>
      <c r="G7" s="201">
        <f>SUMIFS(IN!$F:$F,IN!$G:$G,$D$4,IN!$I:$I,$A7,IN!$J:$J,G$4)</f>
        <v>0</v>
      </c>
      <c r="H7" s="201">
        <f>SUMIFS(IN!$F:$F,IN!$G:$G,$D$4,IN!$I:$I,$A7,IN!$J:$J,H$4)</f>
        <v>0</v>
      </c>
      <c r="I7" s="201">
        <f>SUMIFS(IN!$F:$F,IN!$G:$G,$D$4,IN!$I:$I,$A7,IN!$J:$J,I$4)</f>
        <v>0</v>
      </c>
      <c r="J7" s="201">
        <f>SUMIFS(IN!$F:$F,IN!$G:$G,$D$4,IN!$I:$I,$A7,IN!$J:$J,J$4)</f>
        <v>0</v>
      </c>
      <c r="K7" s="201">
        <f>SUMIFS(IN!$F:$F,IN!$G:$G,$D$4,IN!$I:$I,$A7,IN!$J:$J,K$4)</f>
        <v>0</v>
      </c>
      <c r="L7" s="201">
        <f>SUMIFS(IN!$F:$F,IN!$G:$G,$D$4,IN!$I:$I,$A7,IN!$J:$J,L$4)</f>
        <v>0</v>
      </c>
      <c r="M7" s="201">
        <f>SUMIFS(IN!$F:$F,IN!$G:$G,$D$4,IN!$I:$I,$A7,IN!$J:$J,M$4)</f>
        <v>0</v>
      </c>
    </row>
    <row r="8" spans="1:13" s="195" customFormat="1" ht="11.65" customHeight="1" x14ac:dyDescent="0.2">
      <c r="A8" s="62" t="s">
        <v>307</v>
      </c>
      <c r="B8" s="267" t="s">
        <v>30</v>
      </c>
      <c r="C8" s="266" t="s">
        <v>47</v>
      </c>
      <c r="D8" s="200">
        <f>SUMIFS(IN!F:F,IN!G:G,$D$4,IN!I:I,'G&amp;V'!A8)</f>
        <v>0</v>
      </c>
      <c r="E8" s="200">
        <f>SUMIFS(IN!F:F,IN!G:G,'G&amp;V'!$E$4,IN!I:I,'G&amp;V'!A8)</f>
        <v>0</v>
      </c>
      <c r="F8" s="198"/>
      <c r="G8" s="201">
        <f>SUMIFS(IN!$F:$F,IN!$G:$G,$D$4,IN!$I:$I,$A8,IN!$J:$J,G$4)</f>
        <v>0</v>
      </c>
      <c r="H8" s="201">
        <f>SUMIFS(IN!$F:$F,IN!$G:$G,$D$4,IN!$I:$I,$A8,IN!$J:$J,H$4)</f>
        <v>0</v>
      </c>
      <c r="I8" s="201">
        <f>SUMIFS(IN!$F:$F,IN!$G:$G,$D$4,IN!$I:$I,$A8,IN!$J:$J,I$4)</f>
        <v>0</v>
      </c>
      <c r="J8" s="201">
        <f>SUMIFS(IN!$F:$F,IN!$G:$G,$D$4,IN!$I:$I,$A8,IN!$J:$J,J$4)</f>
        <v>0</v>
      </c>
      <c r="K8" s="201">
        <f>SUMIFS(IN!$F:$F,IN!$G:$G,$D$4,IN!$I:$I,$A8,IN!$J:$J,K$4)</f>
        <v>0</v>
      </c>
      <c r="L8" s="201">
        <f>SUMIFS(IN!$F:$F,IN!$G:$G,$D$4,IN!$I:$I,$A8,IN!$J:$J,L$4)</f>
        <v>0</v>
      </c>
      <c r="M8" s="201">
        <f>SUMIFS(IN!$F:$F,IN!$G:$G,$D$4,IN!$I:$I,$A8,IN!$J:$J,M$4)</f>
        <v>0</v>
      </c>
    </row>
    <row r="9" spans="1:13" s="195" customFormat="1" ht="25.5" x14ac:dyDescent="0.2">
      <c r="A9" s="62" t="s">
        <v>328</v>
      </c>
      <c r="B9" s="267" t="s">
        <v>30</v>
      </c>
      <c r="C9" s="266" t="s">
        <v>49</v>
      </c>
      <c r="D9" s="200">
        <f>SUMIFS(IN!F:F,IN!G:G,$D$4,IN!I:I,'G&amp;V'!A9)</f>
        <v>0</v>
      </c>
      <c r="E9" s="200">
        <f>SUMIFS(IN!F:F,IN!G:G,'G&amp;V'!$E$4,IN!I:I,'G&amp;V'!A9)</f>
        <v>0</v>
      </c>
      <c r="F9" s="198"/>
      <c r="G9" s="201">
        <f>SUMIFS(IN!$F:$F,IN!$G:$G,$D$4,IN!$I:$I,$A9,IN!$J:$J,G$4)</f>
        <v>0</v>
      </c>
      <c r="H9" s="201">
        <f>SUMIFS(IN!$F:$F,IN!$G:$G,$D$4,IN!$I:$I,$A9,IN!$J:$J,H$4)</f>
        <v>0</v>
      </c>
      <c r="I9" s="201">
        <f>SUMIFS(IN!$F:$F,IN!$G:$G,$D$4,IN!$I:$I,$A9,IN!$J:$J,I$4)</f>
        <v>0</v>
      </c>
      <c r="J9" s="201">
        <f>SUMIFS(IN!$F:$F,IN!$G:$G,$D$4,IN!$I:$I,$A9,IN!$J:$J,J$4)</f>
        <v>0</v>
      </c>
      <c r="K9" s="201">
        <f>SUMIFS(IN!$F:$F,IN!$G:$G,$D$4,IN!$I:$I,$A9,IN!$J:$J,K$4)</f>
        <v>0</v>
      </c>
      <c r="L9" s="201">
        <f>SUMIFS(IN!$F:$F,IN!$G:$G,$D$4,IN!$I:$I,$A9,IN!$J:$J,L$4)</f>
        <v>0</v>
      </c>
      <c r="M9" s="201">
        <f>SUMIFS(IN!$F:$F,IN!$G:$G,$D$4,IN!$I:$I,$A9,IN!$J:$J,M$4)</f>
        <v>0</v>
      </c>
    </row>
    <row r="10" spans="1:13" s="195" customFormat="1" x14ac:dyDescent="0.2">
      <c r="A10" s="62" t="s">
        <v>266</v>
      </c>
      <c r="B10" s="267" t="s">
        <v>30</v>
      </c>
      <c r="C10" s="266" t="s">
        <v>48</v>
      </c>
      <c r="D10" s="200">
        <f>SUMIFS(IN!F:F,IN!G:G,$D$4,IN!I:I,'G&amp;V'!A10)</f>
        <v>0</v>
      </c>
      <c r="E10" s="200">
        <f>SUMIFS(IN!F:F,IN!G:G,'G&amp;V'!$E$4,IN!I:I,'G&amp;V'!A10)</f>
        <v>0</v>
      </c>
      <c r="F10" s="198"/>
      <c r="G10" s="201">
        <f>SUMIFS(IN!$F:$F,IN!$G:$G,$D$4,IN!$I:$I,$A10,IN!$J:$J,G$4)</f>
        <v>0</v>
      </c>
      <c r="H10" s="201">
        <f>SUMIFS(IN!$F:$F,IN!$G:$G,$D$4,IN!$I:$I,$A10,IN!$J:$J,H$4)</f>
        <v>0</v>
      </c>
      <c r="I10" s="201">
        <f>SUMIFS(IN!$F:$F,IN!$G:$G,$D$4,IN!$I:$I,$A10,IN!$J:$J,I$4)</f>
        <v>0</v>
      </c>
      <c r="J10" s="201">
        <f>SUMIFS(IN!$F:$F,IN!$G:$G,$D$4,IN!$I:$I,$A10,IN!$J:$J,J$4)</f>
        <v>0</v>
      </c>
      <c r="K10" s="201">
        <f>SUMIFS(IN!$F:$F,IN!$G:$G,$D$4,IN!$I:$I,$A10,IN!$J:$J,K$4)</f>
        <v>0</v>
      </c>
      <c r="L10" s="201">
        <f>SUMIFS(IN!$F:$F,IN!$G:$G,$D$4,IN!$I:$I,$A10,IN!$J:$J,L$4)</f>
        <v>0</v>
      </c>
      <c r="M10" s="201">
        <f>SUMIFS(IN!$F:$F,IN!$G:$G,$D$4,IN!$I:$I,$A10,IN!$J:$J,M$4)</f>
        <v>0</v>
      </c>
    </row>
    <row r="11" spans="1:13" s="195" customFormat="1" x14ac:dyDescent="0.2">
      <c r="A11" s="62" t="s">
        <v>308</v>
      </c>
      <c r="B11" s="267" t="s">
        <v>30</v>
      </c>
      <c r="C11" s="266" t="s">
        <v>51</v>
      </c>
      <c r="D11" s="200">
        <f>SUMIFS(IN!F:F,IN!G:G,$D$4,IN!I:I,'G&amp;V'!A11)</f>
        <v>0</v>
      </c>
      <c r="E11" s="200">
        <f>SUMIFS(IN!F:F,IN!G:G,'G&amp;V'!$E$4,IN!I:I,'G&amp;V'!A11)</f>
        <v>0</v>
      </c>
      <c r="F11" s="198"/>
      <c r="G11" s="201">
        <f>SUMIFS(IN!$F:$F,IN!$G:$G,$D$4,IN!$I:$I,$A11,IN!$J:$J,G$4)</f>
        <v>0</v>
      </c>
      <c r="H11" s="201">
        <f>SUMIFS(IN!$F:$F,IN!$G:$G,$D$4,IN!$I:$I,$A11,IN!$J:$J,H$4)</f>
        <v>0</v>
      </c>
      <c r="I11" s="201">
        <f>SUMIFS(IN!$F:$F,IN!$G:$G,$D$4,IN!$I:$I,$A11,IN!$J:$J,I$4)</f>
        <v>0</v>
      </c>
      <c r="J11" s="201">
        <f>SUMIFS(IN!$F:$F,IN!$G:$G,$D$4,IN!$I:$I,$A11,IN!$J:$J,J$4)</f>
        <v>0</v>
      </c>
      <c r="K11" s="201">
        <f>SUMIFS(IN!$F:$F,IN!$G:$G,$D$4,IN!$I:$I,$A11,IN!$J:$J,K$4)</f>
        <v>0</v>
      </c>
      <c r="L11" s="201">
        <f>SUMIFS(IN!$F:$F,IN!$G:$G,$D$4,IN!$I:$I,$A11,IN!$J:$J,L$4)</f>
        <v>0</v>
      </c>
      <c r="M11" s="201">
        <f>SUMIFS(IN!$F:$F,IN!$G:$G,$D$4,IN!$I:$I,$A11,IN!$J:$J,M$4)</f>
        <v>0</v>
      </c>
    </row>
    <row r="12" spans="1:13" s="195" customFormat="1" x14ac:dyDescent="0.2">
      <c r="A12" s="62" t="s">
        <v>309</v>
      </c>
      <c r="B12" s="267" t="s">
        <v>30</v>
      </c>
      <c r="C12" s="266" t="s">
        <v>51</v>
      </c>
      <c r="D12" s="200">
        <f>SUMIFS(IN!F:F,IN!G:G,$D$4,IN!I:I,'G&amp;V'!A12)</f>
        <v>0</v>
      </c>
      <c r="E12" s="200">
        <f>SUMIFS(IN!F:F,IN!G:G,'G&amp;V'!$E$4,IN!I:I,'G&amp;V'!A12)</f>
        <v>0</v>
      </c>
      <c r="F12" s="198"/>
      <c r="G12" s="201">
        <f>SUMIFS(IN!$F:$F,IN!$G:$G,$D$4,IN!$I:$I,$A12,IN!$J:$J,G$4)</f>
        <v>0</v>
      </c>
      <c r="H12" s="201">
        <f>SUMIFS(IN!$F:$F,IN!$G:$G,$D$4,IN!$I:$I,$A12,IN!$J:$J,H$4)</f>
        <v>0</v>
      </c>
      <c r="I12" s="201">
        <f>SUMIFS(IN!$F:$F,IN!$G:$G,$D$4,IN!$I:$I,$A12,IN!$J:$J,I$4)</f>
        <v>0</v>
      </c>
      <c r="J12" s="201">
        <f>SUMIFS(IN!$F:$F,IN!$G:$G,$D$4,IN!$I:$I,$A12,IN!$J:$J,J$4)</f>
        <v>0</v>
      </c>
      <c r="K12" s="201">
        <f>SUMIFS(IN!$F:$F,IN!$G:$G,$D$4,IN!$I:$I,$A12,IN!$J:$J,K$4)</f>
        <v>0</v>
      </c>
      <c r="L12" s="201">
        <f>SUMIFS(IN!$F:$F,IN!$G:$G,$D$4,IN!$I:$I,$A12,IN!$J:$J,L$4)</f>
        <v>0</v>
      </c>
      <c r="M12" s="201">
        <f>SUMIFS(IN!$F:$F,IN!$G:$G,$D$4,IN!$I:$I,$A12,IN!$J:$J,M$4)</f>
        <v>0</v>
      </c>
    </row>
    <row r="13" spans="1:13" s="195" customFormat="1" x14ac:dyDescent="0.2">
      <c r="A13" s="62" t="s">
        <v>310</v>
      </c>
      <c r="B13" s="267" t="s">
        <v>30</v>
      </c>
      <c r="C13" s="266" t="s">
        <v>51</v>
      </c>
      <c r="D13" s="200">
        <f>SUMIFS(IN!F:F,IN!G:G,$D$4,IN!I:I,'G&amp;V'!A13)</f>
        <v>0</v>
      </c>
      <c r="E13" s="200">
        <f>SUMIFS(IN!F:F,IN!G:G,'G&amp;V'!$E$4,IN!I:I,'G&amp;V'!A13)</f>
        <v>0</v>
      </c>
      <c r="F13" s="198"/>
      <c r="G13" s="201">
        <f>SUMIFS(IN!$F:$F,IN!$G:$G,$D$4,IN!$I:$I,$A13,IN!$J:$J,G$4)</f>
        <v>0</v>
      </c>
      <c r="H13" s="201">
        <f>SUMIFS(IN!$F:$F,IN!$G:$G,$D$4,IN!$I:$I,$A13,IN!$J:$J,H$4)</f>
        <v>0</v>
      </c>
      <c r="I13" s="201">
        <f>SUMIFS(IN!$F:$F,IN!$G:$G,$D$4,IN!$I:$I,$A13,IN!$J:$J,I$4)</f>
        <v>0</v>
      </c>
      <c r="J13" s="201">
        <f>SUMIFS(IN!$F:$F,IN!$G:$G,$D$4,IN!$I:$I,$A13,IN!$J:$J,J$4)</f>
        <v>0</v>
      </c>
      <c r="K13" s="201">
        <f>SUMIFS(IN!$F:$F,IN!$G:$G,$D$4,IN!$I:$I,$A13,IN!$J:$J,K$4)</f>
        <v>0</v>
      </c>
      <c r="L13" s="201">
        <f>SUMIFS(IN!$F:$F,IN!$G:$G,$D$4,IN!$I:$I,$A13,IN!$J:$J,L$4)</f>
        <v>0</v>
      </c>
      <c r="M13" s="201">
        <f>SUMIFS(IN!$F:$F,IN!$G:$G,$D$4,IN!$I:$I,$A13,IN!$J:$J,M$4)</f>
        <v>0</v>
      </c>
    </row>
    <row r="14" spans="1:13" s="195" customFormat="1" x14ac:dyDescent="0.2">
      <c r="A14" s="62" t="s">
        <v>323</v>
      </c>
      <c r="B14" s="267" t="s">
        <v>30</v>
      </c>
      <c r="C14" s="266" t="s">
        <v>50</v>
      </c>
      <c r="D14" s="200">
        <f>SUMIFS(IN!F:F,IN!G:G,$D$4,IN!I:I,'G&amp;V'!A14)</f>
        <v>0</v>
      </c>
      <c r="E14" s="200">
        <f>SUMIFS(IN!F:F,IN!G:G,'G&amp;V'!$E$4,IN!I:I,'G&amp;V'!A14)</f>
        <v>0</v>
      </c>
      <c r="F14" s="198"/>
      <c r="G14" s="201">
        <f>SUMIFS(IN!$F:$F,IN!$G:$G,$D$4,IN!$I:$I,$A14,IN!$J:$J,G$4)</f>
        <v>0</v>
      </c>
      <c r="H14" s="201">
        <f>SUMIFS(IN!$F:$F,IN!$G:$G,$D$4,IN!$I:$I,$A14,IN!$J:$J,H$4)</f>
        <v>0</v>
      </c>
      <c r="I14" s="201">
        <f>SUMIFS(IN!$F:$F,IN!$G:$G,$D$4,IN!$I:$I,$A14,IN!$J:$J,I$4)</f>
        <v>0</v>
      </c>
      <c r="J14" s="201">
        <f>SUMIFS(IN!$F:$F,IN!$G:$G,$D$4,IN!$I:$I,$A14,IN!$J:$J,J$4)</f>
        <v>0</v>
      </c>
      <c r="K14" s="201">
        <f>SUMIFS(IN!$F:$F,IN!$G:$G,$D$4,IN!$I:$I,$A14,IN!$J:$J,K$4)</f>
        <v>0</v>
      </c>
      <c r="L14" s="201">
        <f>SUMIFS(IN!$F:$F,IN!$G:$G,$D$4,IN!$I:$I,$A14,IN!$J:$J,L$4)</f>
        <v>0</v>
      </c>
      <c r="M14" s="201">
        <f>SUMIFS(IN!$F:$F,IN!$G:$G,$D$4,IN!$I:$I,$A14,IN!$J:$J,M$4)</f>
        <v>0</v>
      </c>
    </row>
    <row r="15" spans="1:13" s="195" customFormat="1" x14ac:dyDescent="0.2">
      <c r="A15" s="325" t="s">
        <v>311</v>
      </c>
      <c r="B15" s="267" t="s">
        <v>33</v>
      </c>
      <c r="C15" s="266" t="s">
        <v>68</v>
      </c>
      <c r="D15" s="200">
        <f>SUMIFS(IN!F:F,IN!G:G,$D$4,IN!I:I,'G&amp;V'!A15)</f>
        <v>0</v>
      </c>
      <c r="E15" s="200">
        <f>SUMIFS(IN!F:F,IN!G:G,'G&amp;V'!$E$4,IN!I:I,'G&amp;V'!A15)</f>
        <v>0</v>
      </c>
      <c r="F15" s="198"/>
      <c r="G15" s="201">
        <f>SUMIFS(IN!$F:$F,IN!$G:$G,$D$4,IN!$I:$I,$A15,IN!$J:$J,G$4)</f>
        <v>0</v>
      </c>
      <c r="H15" s="201">
        <f>SUMIFS(IN!$F:$F,IN!$G:$G,$D$4,IN!$I:$I,$A15,IN!$J:$J,H$4)</f>
        <v>0</v>
      </c>
      <c r="I15" s="201">
        <f>SUMIFS(IN!$F:$F,IN!$G:$G,$D$4,IN!$I:$I,$A15,IN!$J:$J,I$4)</f>
        <v>0</v>
      </c>
      <c r="J15" s="201">
        <f>SUMIFS(IN!$F:$F,IN!$G:$G,$D$4,IN!$I:$I,$A15,IN!$J:$J,J$4)</f>
        <v>0</v>
      </c>
      <c r="K15" s="201">
        <f>SUMIFS(IN!$F:$F,IN!$G:$G,$D$4,IN!$I:$I,$A15,IN!$J:$J,K$4)</f>
        <v>0</v>
      </c>
      <c r="L15" s="201">
        <f>SUMIFS(IN!$F:$F,IN!$G:$G,$D$4,IN!$I:$I,$A15,IN!$J:$J,L$4)</f>
        <v>0</v>
      </c>
      <c r="M15" s="201">
        <f>SUMIFS(IN!$F:$F,IN!$G:$G,$D$4,IN!$I:$I,$A15,IN!$J:$J,M$4)</f>
        <v>0</v>
      </c>
    </row>
    <row r="16" spans="1:13" s="195" customFormat="1" x14ac:dyDescent="0.2">
      <c r="A16" s="62" t="s">
        <v>281</v>
      </c>
      <c r="B16" s="267" t="s">
        <v>35</v>
      </c>
      <c r="C16" s="266" t="s">
        <v>73</v>
      </c>
      <c r="D16" s="200">
        <f>SUMIFS(IN!F:F,IN!G:G,$D$4,IN!I:I,'G&amp;V'!A16)</f>
        <v>0</v>
      </c>
      <c r="E16" s="200">
        <f>SUMIFS(IN!F:F,IN!G:G,'G&amp;V'!$E$4,IN!I:I,'G&amp;V'!A16)</f>
        <v>0</v>
      </c>
      <c r="F16" s="198"/>
      <c r="G16" s="201">
        <f>SUMIFS(IN!$F:$F,IN!$G:$G,$D$4,IN!$I:$I,$A16,IN!$J:$J,G$4)</f>
        <v>0</v>
      </c>
      <c r="H16" s="201">
        <f>SUMIFS(IN!$F:$F,IN!$G:$G,$D$4,IN!$I:$I,$A16,IN!$J:$J,H$4)</f>
        <v>0</v>
      </c>
      <c r="I16" s="201">
        <f>SUMIFS(IN!$F:$F,IN!$G:$G,$D$4,IN!$I:$I,$A16,IN!$J:$J,I$4)</f>
        <v>0</v>
      </c>
      <c r="J16" s="201">
        <f>SUMIFS(IN!$F:$F,IN!$G:$G,$D$4,IN!$I:$I,$A16,IN!$J:$J,J$4)</f>
        <v>0</v>
      </c>
      <c r="K16" s="201">
        <f>SUMIFS(IN!$F:$F,IN!$G:$G,$D$4,IN!$I:$I,$A16,IN!$J:$J,K$4)</f>
        <v>0</v>
      </c>
      <c r="L16" s="201">
        <f>SUMIFS(IN!$F:$F,IN!$G:$G,$D$4,IN!$I:$I,$A16,IN!$J:$J,L$4)</f>
        <v>0</v>
      </c>
      <c r="M16" s="201">
        <f>SUMIFS(IN!$F:$F,IN!$G:$G,$D$4,IN!$I:$I,$A16,IN!$J:$J,M$4)</f>
        <v>0</v>
      </c>
    </row>
    <row r="17" spans="1:13" s="195" customFormat="1" ht="11.65" customHeight="1" x14ac:dyDescent="0.2">
      <c r="A17" s="62" t="s">
        <v>324</v>
      </c>
      <c r="B17" s="267" t="s">
        <v>39</v>
      </c>
      <c r="C17" s="266" t="s">
        <v>86</v>
      </c>
      <c r="D17" s="200">
        <f>SUMIFS(IN!F:F,IN!G:G,$D$4,IN!I:I,'G&amp;V'!A17)</f>
        <v>0</v>
      </c>
      <c r="E17" s="200">
        <f>SUMIFS(IN!F:F,IN!G:G,'G&amp;V'!$E$4,IN!I:I,'G&amp;V'!A17)</f>
        <v>0</v>
      </c>
      <c r="F17" s="198"/>
      <c r="G17" s="201">
        <f>SUMIFS(IN!$F:$F,IN!$G:$G,$D$4,IN!$I:$I,$A17,IN!$J:$J,G$4)</f>
        <v>0</v>
      </c>
      <c r="H17" s="201">
        <f>SUMIFS(IN!$F:$F,IN!$G:$G,$D$4,IN!$I:$I,$A17,IN!$J:$J,H$4)</f>
        <v>0</v>
      </c>
      <c r="I17" s="201">
        <f>SUMIFS(IN!$F:$F,IN!$G:$G,$D$4,IN!$I:$I,$A17,IN!$J:$J,I$4)</f>
        <v>0</v>
      </c>
      <c r="J17" s="201">
        <f>SUMIFS(IN!$F:$F,IN!$G:$G,$D$4,IN!$I:$I,$A17,IN!$J:$J,J$4)</f>
        <v>0</v>
      </c>
      <c r="K17" s="201">
        <f>SUMIFS(IN!$F:$F,IN!$G:$G,$D$4,IN!$I:$I,$A17,IN!$J:$J,K$4)</f>
        <v>0</v>
      </c>
      <c r="L17" s="201">
        <f>SUMIFS(IN!$F:$F,IN!$G:$G,$D$4,IN!$I:$I,$A17,IN!$J:$J,L$4)</f>
        <v>0</v>
      </c>
      <c r="M17" s="201">
        <f>SUMIFS(IN!$F:$F,IN!$G:$G,$D$4,IN!$I:$I,$A17,IN!$J:$J,M$4)</f>
        <v>0</v>
      </c>
    </row>
    <row r="18" spans="1:13" s="195" customFormat="1" x14ac:dyDescent="0.2">
      <c r="A18" s="62" t="s">
        <v>316</v>
      </c>
      <c r="B18" s="267" t="s">
        <v>32</v>
      </c>
      <c r="C18" s="266" t="s">
        <v>61</v>
      </c>
      <c r="D18" s="200">
        <f>SUMIFS(IN!F:F,IN!G:G,$D$4,IN!I:I,'G&amp;V'!A18)</f>
        <v>0</v>
      </c>
      <c r="E18" s="200">
        <f>SUMIFS(IN!F:F,IN!G:G,'G&amp;V'!$E$4,IN!I:I,'G&amp;V'!A18)</f>
        <v>0</v>
      </c>
      <c r="F18" s="198"/>
      <c r="G18" s="201">
        <f>SUMIFS(IN!$F:$F,IN!$G:$G,$D$4,IN!$I:$I,$A18,IN!$J:$J,G$4)</f>
        <v>0</v>
      </c>
      <c r="H18" s="201">
        <f>SUMIFS(IN!$F:$F,IN!$G:$G,$D$4,IN!$I:$I,$A18,IN!$J:$J,H$4)</f>
        <v>0</v>
      </c>
      <c r="I18" s="201">
        <f>SUMIFS(IN!$F:$F,IN!$G:$G,$D$4,IN!$I:$I,$A18,IN!$J:$J,I$4)</f>
        <v>0</v>
      </c>
      <c r="J18" s="201">
        <f>SUMIFS(IN!$F:$F,IN!$G:$G,$D$4,IN!$I:$I,$A18,IN!$J:$J,J$4)</f>
        <v>0</v>
      </c>
      <c r="K18" s="201">
        <f>SUMIFS(IN!$F:$F,IN!$G:$G,$D$4,IN!$I:$I,$A18,IN!$J:$J,K$4)</f>
        <v>0</v>
      </c>
      <c r="L18" s="201">
        <f>SUMIFS(IN!$F:$F,IN!$G:$G,$D$4,IN!$I:$I,$A18,IN!$J:$J,L$4)</f>
        <v>0</v>
      </c>
      <c r="M18" s="201">
        <f>SUMIFS(IN!$F:$F,IN!$G:$G,$D$4,IN!$I:$I,$A18,IN!$J:$J,M$4)</f>
        <v>0</v>
      </c>
    </row>
    <row r="19" spans="1:13" s="195" customFormat="1" x14ac:dyDescent="0.2">
      <c r="A19" s="62" t="s">
        <v>267</v>
      </c>
      <c r="B19" s="267" t="s">
        <v>30</v>
      </c>
      <c r="C19" s="266" t="s">
        <v>53</v>
      </c>
      <c r="D19" s="200">
        <f>SUMIFS(IN!F:F,IN!G:G,$D$4,IN!I:I,'G&amp;V'!A19)</f>
        <v>0</v>
      </c>
      <c r="E19" s="200">
        <f>SUMIFS(IN!F:F,IN!G:G,'G&amp;V'!$E$4,IN!I:I,'G&amp;V'!A19)</f>
        <v>0</v>
      </c>
      <c r="F19" s="198"/>
      <c r="G19" s="201">
        <f>SUMIFS(IN!$F:$F,IN!$G:$G,$D$4,IN!$I:$I,$A19,IN!$J:$J,G$4)</f>
        <v>0</v>
      </c>
      <c r="H19" s="201">
        <f>SUMIFS(IN!$F:$F,IN!$G:$G,$D$4,IN!$I:$I,$A19,IN!$J:$J,H$4)</f>
        <v>0</v>
      </c>
      <c r="I19" s="201">
        <f>SUMIFS(IN!$F:$F,IN!$G:$G,$D$4,IN!$I:$I,$A19,IN!$J:$J,I$4)</f>
        <v>0</v>
      </c>
      <c r="J19" s="201">
        <f>SUMIFS(IN!$F:$F,IN!$G:$G,$D$4,IN!$I:$I,$A19,IN!$J:$J,J$4)</f>
        <v>0</v>
      </c>
      <c r="K19" s="201">
        <f>SUMIFS(IN!$F:$F,IN!$G:$G,$D$4,IN!$I:$I,$A19,IN!$J:$J,K$4)</f>
        <v>0</v>
      </c>
      <c r="L19" s="201">
        <f>SUMIFS(IN!$F:$F,IN!$G:$G,$D$4,IN!$I:$I,$A19,IN!$J:$J,L$4)</f>
        <v>0</v>
      </c>
      <c r="M19" s="201">
        <f>SUMIFS(IN!$F:$F,IN!$G:$G,$D$4,IN!$I:$I,$A19,IN!$J:$J,M$4)</f>
        <v>0</v>
      </c>
    </row>
    <row r="20" spans="1:13" s="195" customFormat="1" x14ac:dyDescent="0.2">
      <c r="A20" s="62" t="s">
        <v>331</v>
      </c>
      <c r="B20" s="267" t="s">
        <v>30</v>
      </c>
      <c r="C20" s="266" t="s">
        <v>53</v>
      </c>
      <c r="D20" s="200">
        <f>SUMIFS(IN!F:F,IN!G:G,$D$4,IN!I:I,'G&amp;V'!A20)</f>
        <v>0</v>
      </c>
      <c r="E20" s="200">
        <f>SUMIFS(IN!F:F,IN!G:G,'G&amp;V'!$E$4,IN!I:I,'G&amp;V'!A20)</f>
        <v>0</v>
      </c>
      <c r="F20" s="198"/>
      <c r="G20" s="201">
        <f>SUMIFS(IN!$F:$F,IN!$G:$G,$D$4,IN!$I:$I,$A20,IN!$J:$J,G$4)</f>
        <v>0</v>
      </c>
      <c r="H20" s="201">
        <f>SUMIFS(IN!$F:$F,IN!$G:$G,$D$4,IN!$I:$I,$A20,IN!$J:$J,H$4)</f>
        <v>0</v>
      </c>
      <c r="I20" s="201">
        <f>SUMIFS(IN!$F:$F,IN!$G:$G,$D$4,IN!$I:$I,$A20,IN!$J:$J,I$4)</f>
        <v>0</v>
      </c>
      <c r="J20" s="201">
        <f>SUMIFS(IN!$F:$F,IN!$G:$G,$D$4,IN!$I:$I,$A20,IN!$J:$J,J$4)</f>
        <v>0</v>
      </c>
      <c r="K20" s="201">
        <f>SUMIFS(IN!$F:$F,IN!$G:$G,$D$4,IN!$I:$I,$A20,IN!$J:$J,K$4)</f>
        <v>0</v>
      </c>
      <c r="L20" s="201">
        <f>SUMIFS(IN!$F:$F,IN!$G:$G,$D$4,IN!$I:$I,$A20,IN!$J:$J,L$4)</f>
        <v>0</v>
      </c>
      <c r="M20" s="201">
        <f>SUMIFS(IN!$F:$F,IN!$G:$G,$D$4,IN!$I:$I,$A20,IN!$J:$J,M$4)</f>
        <v>0</v>
      </c>
    </row>
    <row r="21" spans="1:13" s="195" customFormat="1" x14ac:dyDescent="0.2">
      <c r="A21" s="62" t="s">
        <v>332</v>
      </c>
      <c r="B21" s="267" t="s">
        <v>30</v>
      </c>
      <c r="C21" s="266" t="s">
        <v>50</v>
      </c>
      <c r="D21" s="200">
        <f>SUMIFS(IN!F:F,IN!G:G,$D$4,IN!I:I,'G&amp;V'!A21)</f>
        <v>0</v>
      </c>
      <c r="E21" s="200">
        <f>SUMIFS(IN!F:F,IN!G:G,'G&amp;V'!$E$4,IN!I:I,'G&amp;V'!A21)</f>
        <v>0</v>
      </c>
      <c r="F21" s="198"/>
      <c r="G21" s="201">
        <f>SUMIFS(IN!$F:$F,IN!$G:$G,$D$4,IN!$I:$I,$A21,IN!$J:$J,G$4)</f>
        <v>0</v>
      </c>
      <c r="H21" s="201">
        <f>SUMIFS(IN!$F:$F,IN!$G:$G,$D$4,IN!$I:$I,$A21,IN!$J:$J,H$4)</f>
        <v>0</v>
      </c>
      <c r="I21" s="201">
        <f>SUMIFS(IN!$F:$F,IN!$G:$G,$D$4,IN!$I:$I,$A21,IN!$J:$J,I$4)</f>
        <v>0</v>
      </c>
      <c r="J21" s="201">
        <f>SUMIFS(IN!$F:$F,IN!$G:$G,$D$4,IN!$I:$I,$A21,IN!$J:$J,J$4)</f>
        <v>0</v>
      </c>
      <c r="K21" s="201">
        <f>SUMIFS(IN!$F:$F,IN!$G:$G,$D$4,IN!$I:$I,$A21,IN!$J:$J,K$4)</f>
        <v>0</v>
      </c>
      <c r="L21" s="201">
        <f>SUMIFS(IN!$F:$F,IN!$G:$G,$D$4,IN!$I:$I,$A21,IN!$J:$J,L$4)</f>
        <v>0</v>
      </c>
      <c r="M21" s="201">
        <f>SUMIFS(IN!$F:$F,IN!$G:$G,$D$4,IN!$I:$I,$A21,IN!$J:$J,M$4)</f>
        <v>0</v>
      </c>
    </row>
    <row r="22" spans="1:13" s="195" customFormat="1" x14ac:dyDescent="0.2">
      <c r="A22" s="63" t="s">
        <v>297</v>
      </c>
      <c r="B22" s="267"/>
      <c r="C22" s="266"/>
      <c r="D22" s="202">
        <f>SUMIFS(IN!F:F,IN!G:G,$D$4,IN!I:I,'G&amp;V'!A22)</f>
        <v>0</v>
      </c>
      <c r="E22" s="202">
        <f>SUMIFS(IN!F:F,IN!G:G,'G&amp;V'!$E$4,IN!I:I,'G&amp;V'!A22)</f>
        <v>0</v>
      </c>
      <c r="F22" s="198"/>
      <c r="G22" s="203">
        <f>SUMIFS(IN!$F:$F,IN!$G:$G,$D$4,IN!$I:$I,$A22,IN!$J:$J,G$4)</f>
        <v>0</v>
      </c>
      <c r="H22" s="203">
        <f>SUMIFS(IN!$F:$F,IN!$G:$G,$D$4,IN!$I:$I,$A22,IN!$J:$J,H$4)</f>
        <v>0</v>
      </c>
      <c r="I22" s="203">
        <f>SUMIFS(IN!$F:$F,IN!$G:$G,$D$4,IN!$I:$I,$A22,IN!$J:$J,I$4)</f>
        <v>0</v>
      </c>
      <c r="J22" s="203">
        <f>SUMIFS(IN!$F:$F,IN!$G:$G,$D$4,IN!$I:$I,$A22,IN!$J:$J,J$4)</f>
        <v>0</v>
      </c>
      <c r="K22" s="203">
        <f>SUMIFS(IN!$F:$F,IN!$G:$G,$D$4,IN!$I:$I,$A22,IN!$J:$J,K$4)</f>
        <v>0</v>
      </c>
      <c r="L22" s="203">
        <f>SUMIFS(IN!$F:$F,IN!$G:$G,$D$4,IN!$I:$I,$A22,IN!$J:$J,L$4)</f>
        <v>0</v>
      </c>
      <c r="M22" s="203">
        <f>SUMIFS(IN!$F:$F,IN!$G:$G,$D$4,IN!$I:$I,$A22,IN!$J:$J,M$4)</f>
        <v>0</v>
      </c>
    </row>
    <row r="23" spans="1:13" s="195" customFormat="1" x14ac:dyDescent="0.2">
      <c r="A23" s="204" t="s">
        <v>254</v>
      </c>
      <c r="B23" s="272"/>
      <c r="C23" s="272"/>
      <c r="D23" s="205">
        <f>SUM(D5:D22)</f>
        <v>0</v>
      </c>
      <c r="E23" s="205">
        <f>SUM(E5:E22)</f>
        <v>0</v>
      </c>
      <c r="F23" s="198"/>
      <c r="G23" s="205">
        <f t="shared" ref="G23" si="0">SUM(G5:G22)</f>
        <v>0</v>
      </c>
      <c r="H23" s="205">
        <f t="shared" ref="H23:M23" si="1">SUM(H5:H22)</f>
        <v>0</v>
      </c>
      <c r="I23" s="205">
        <f t="shared" si="1"/>
        <v>0</v>
      </c>
      <c r="J23" s="205">
        <f t="shared" si="1"/>
        <v>0</v>
      </c>
      <c r="K23" s="205">
        <f t="shared" si="1"/>
        <v>0</v>
      </c>
      <c r="L23" s="205">
        <f t="shared" si="1"/>
        <v>0</v>
      </c>
      <c r="M23" s="205">
        <f t="shared" si="1"/>
        <v>0</v>
      </c>
    </row>
    <row r="24" spans="1:13" s="195" customFormat="1" x14ac:dyDescent="0.2">
      <c r="A24" s="206"/>
      <c r="B24" s="273"/>
      <c r="C24" s="273"/>
      <c r="D24" s="207"/>
      <c r="E24" s="207"/>
      <c r="F24" s="198"/>
      <c r="G24" s="207"/>
      <c r="H24" s="207"/>
      <c r="I24" s="207"/>
      <c r="J24" s="207"/>
      <c r="K24" s="207"/>
      <c r="L24" s="207"/>
      <c r="M24" s="207"/>
    </row>
    <row r="25" spans="1:13" s="195" customFormat="1" x14ac:dyDescent="0.2">
      <c r="A25" s="62" t="s">
        <v>275</v>
      </c>
      <c r="B25" s="274" t="s">
        <v>31</v>
      </c>
      <c r="C25" s="275" t="s">
        <v>54</v>
      </c>
      <c r="D25" s="197">
        <f>SUMIFS(IN!F:F,IN!G:G,$D$4,IN!I:I,'G&amp;V'!A25)</f>
        <v>0</v>
      </c>
      <c r="E25" s="197">
        <f>SUMIFS(IN!F:F,IN!G:G,'G&amp;V'!$E$4,IN!I:I,'G&amp;V'!A25)</f>
        <v>0</v>
      </c>
      <c r="F25" s="198"/>
      <c r="G25" s="199">
        <f>SUMIFS(IN!$F:$F,IN!$G:$G,$D$4,IN!$I:$I,$A25,IN!$J:$J,G$4)</f>
        <v>0</v>
      </c>
      <c r="H25" s="199">
        <f>SUMIFS(IN!$F:$F,IN!$G:$G,$D$4,IN!$I:$I,$A25,IN!$J:$J,H$4)</f>
        <v>0</v>
      </c>
      <c r="I25" s="199">
        <f>SUMIFS(IN!$F:$F,IN!$G:$G,$D$4,IN!$I:$I,$A25,IN!$J:$J,I$4)</f>
        <v>0</v>
      </c>
      <c r="J25" s="199">
        <f>SUMIFS(IN!$F:$F,IN!$G:$G,$D$4,IN!$I:$I,$A25,IN!$J:$J,J$4)</f>
        <v>0</v>
      </c>
      <c r="K25" s="199">
        <f>SUMIFS(IN!$F:$F,IN!$G:$G,$D$4,IN!$I:$I,$A25,IN!$J:$J,K$4)</f>
        <v>0</v>
      </c>
      <c r="L25" s="199">
        <f>SUMIFS(IN!$F:$F,IN!$G:$G,$D$4,IN!$I:$I,$A25,IN!$J:$J,L$4)</f>
        <v>0</v>
      </c>
      <c r="M25" s="199">
        <f>SUMIFS(IN!$F:$F,IN!$G:$G,$D$4,IN!$I:$I,$A25,IN!$J:$J,M$4)</f>
        <v>0</v>
      </c>
    </row>
    <row r="26" spans="1:13" s="195" customFormat="1" ht="11.65" customHeight="1" x14ac:dyDescent="0.2">
      <c r="A26" s="62" t="s">
        <v>312</v>
      </c>
      <c r="B26" s="274" t="s">
        <v>31</v>
      </c>
      <c r="C26" s="275" t="s">
        <v>54</v>
      </c>
      <c r="D26" s="200">
        <f>SUMIFS(IN!F:F,IN!G:G,$D$4,IN!I:I,'G&amp;V'!A26)</f>
        <v>0</v>
      </c>
      <c r="E26" s="200">
        <f>SUMIFS(IN!F:F,IN!G:G,'G&amp;V'!$E$4,IN!I:I,'G&amp;V'!A26)</f>
        <v>0</v>
      </c>
      <c r="F26" s="198"/>
      <c r="G26" s="201">
        <f>SUMIFS(IN!$F:$F,IN!$G:$G,$D$4,IN!$I:$I,$A26,IN!$J:$J,G$4)</f>
        <v>0</v>
      </c>
      <c r="H26" s="201">
        <f>SUMIFS(IN!$F:$F,IN!$G:$G,$D$4,IN!$I:$I,$A26,IN!$J:$J,H$4)</f>
        <v>0</v>
      </c>
      <c r="I26" s="201">
        <f>SUMIFS(IN!$F:$F,IN!$G:$G,$D$4,IN!$I:$I,$A26,IN!$J:$J,I$4)</f>
        <v>0</v>
      </c>
      <c r="J26" s="201">
        <f>SUMIFS(IN!$F:$F,IN!$G:$G,$D$4,IN!$I:$I,$A26,IN!$J:$J,J$4)</f>
        <v>0</v>
      </c>
      <c r="K26" s="201">
        <f>SUMIFS(IN!$F:$F,IN!$G:$G,$D$4,IN!$I:$I,$A26,IN!$J:$J,K$4)</f>
        <v>0</v>
      </c>
      <c r="L26" s="201">
        <f>SUMIFS(IN!$F:$F,IN!$G:$G,$D$4,IN!$I:$I,$A26,IN!$J:$J,L$4)</f>
        <v>0</v>
      </c>
      <c r="M26" s="201">
        <f>SUMIFS(IN!$F:$F,IN!$G:$G,$D$4,IN!$I:$I,$A26,IN!$J:$J,M$4)</f>
        <v>0</v>
      </c>
    </row>
    <row r="27" spans="1:13" s="195" customFormat="1" x14ac:dyDescent="0.2">
      <c r="A27" s="62" t="s">
        <v>286</v>
      </c>
      <c r="B27" s="274" t="s">
        <v>31</v>
      </c>
      <c r="C27" s="275" t="s">
        <v>55</v>
      </c>
      <c r="D27" s="200">
        <f>SUMIFS(IN!F:F,IN!G:G,$D$4,IN!I:I,'G&amp;V'!A27)</f>
        <v>0</v>
      </c>
      <c r="E27" s="200">
        <f>SUMIFS(IN!F:F,IN!G:G,'G&amp;V'!$E$4,IN!I:I,'G&amp;V'!A27)</f>
        <v>0</v>
      </c>
      <c r="F27" s="198"/>
      <c r="G27" s="201">
        <f>SUMIFS(IN!$F:$F,IN!$G:$G,$D$4,IN!$I:$I,$A27,IN!$J:$J,G$4)</f>
        <v>0</v>
      </c>
      <c r="H27" s="201">
        <f>SUMIFS(IN!$F:$F,IN!$G:$G,$D$4,IN!$I:$I,$A27,IN!$J:$J,H$4)</f>
        <v>0</v>
      </c>
      <c r="I27" s="201">
        <f>SUMIFS(IN!$F:$F,IN!$G:$G,$D$4,IN!$I:$I,$A27,IN!$J:$J,I$4)</f>
        <v>0</v>
      </c>
      <c r="J27" s="201">
        <f>SUMIFS(IN!$F:$F,IN!$G:$G,$D$4,IN!$I:$I,$A27,IN!$J:$J,J$4)</f>
        <v>0</v>
      </c>
      <c r="K27" s="201">
        <f>SUMIFS(IN!$F:$F,IN!$G:$G,$D$4,IN!$I:$I,$A27,IN!$J:$J,K$4)</f>
        <v>0</v>
      </c>
      <c r="L27" s="201">
        <f>SUMIFS(IN!$F:$F,IN!$G:$G,$D$4,IN!$I:$I,$A27,IN!$J:$J,L$4)</f>
        <v>0</v>
      </c>
      <c r="M27" s="201">
        <f>SUMIFS(IN!$F:$F,IN!$G:$G,$D$4,IN!$I:$I,$A27,IN!$J:$J,M$4)</f>
        <v>0</v>
      </c>
    </row>
    <row r="28" spans="1:13" s="195" customFormat="1" x14ac:dyDescent="0.2">
      <c r="A28" s="62" t="s">
        <v>313</v>
      </c>
      <c r="B28" s="274" t="s">
        <v>31</v>
      </c>
      <c r="C28" s="275" t="s">
        <v>55</v>
      </c>
      <c r="D28" s="200">
        <f>SUMIFS(IN!F:F,IN!G:G,$D$4,IN!I:I,'G&amp;V'!A28)</f>
        <v>0</v>
      </c>
      <c r="E28" s="200">
        <f>SUMIFS(IN!F:F,IN!G:G,'G&amp;V'!$E$4,IN!I:I,'G&amp;V'!A28)</f>
        <v>0</v>
      </c>
      <c r="F28" s="198"/>
      <c r="G28" s="201">
        <f>SUMIFS(IN!$F:$F,IN!$G:$G,$D$4,IN!$I:$I,$A28,IN!$J:$J,G$4)</f>
        <v>0</v>
      </c>
      <c r="H28" s="201">
        <f>SUMIFS(IN!$F:$F,IN!$G:$G,$D$4,IN!$I:$I,$A28,IN!$J:$J,H$4)</f>
        <v>0</v>
      </c>
      <c r="I28" s="201">
        <f>SUMIFS(IN!$F:$F,IN!$G:$G,$D$4,IN!$I:$I,$A28,IN!$J:$J,I$4)</f>
        <v>0</v>
      </c>
      <c r="J28" s="201">
        <f>SUMIFS(IN!$F:$F,IN!$G:$G,$D$4,IN!$I:$I,$A28,IN!$J:$J,J$4)</f>
        <v>0</v>
      </c>
      <c r="K28" s="201">
        <f>SUMIFS(IN!$F:$F,IN!$G:$G,$D$4,IN!$I:$I,$A28,IN!$J:$J,K$4)</f>
        <v>0</v>
      </c>
      <c r="L28" s="201">
        <f>SUMIFS(IN!$F:$F,IN!$G:$G,$D$4,IN!$I:$I,$A28,IN!$J:$J,L$4)</f>
        <v>0</v>
      </c>
      <c r="M28" s="201">
        <f>SUMIFS(IN!$F:$F,IN!$G:$G,$D$4,IN!$I:$I,$A28,IN!$J:$J,M$4)</f>
        <v>0</v>
      </c>
    </row>
    <row r="29" spans="1:13" s="195" customFormat="1" x14ac:dyDescent="0.2">
      <c r="A29" s="62" t="s">
        <v>268</v>
      </c>
      <c r="B29" s="274" t="s">
        <v>31</v>
      </c>
      <c r="C29" s="275" t="s">
        <v>55</v>
      </c>
      <c r="D29" s="200">
        <f>SUMIFS(IN!F:F,IN!G:G,$D$4,IN!I:I,'G&amp;V'!A29)</f>
        <v>0</v>
      </c>
      <c r="E29" s="200">
        <f>SUMIFS(IN!F:F,IN!G:G,'G&amp;V'!$E$4,IN!I:I,'G&amp;V'!A29)</f>
        <v>0</v>
      </c>
      <c r="F29" s="198"/>
      <c r="G29" s="201">
        <f>SUMIFS(IN!$F:$F,IN!$G:$G,$D$4,IN!$I:$I,$A29,IN!$J:$J,G$4)</f>
        <v>0</v>
      </c>
      <c r="H29" s="201">
        <f>SUMIFS(IN!$F:$F,IN!$G:$G,$D$4,IN!$I:$I,$A29,IN!$J:$J,H$4)</f>
        <v>0</v>
      </c>
      <c r="I29" s="201">
        <f>SUMIFS(IN!$F:$F,IN!$G:$G,$D$4,IN!$I:$I,$A29,IN!$J:$J,I$4)</f>
        <v>0</v>
      </c>
      <c r="J29" s="201">
        <f>SUMIFS(IN!$F:$F,IN!$G:$G,$D$4,IN!$I:$I,$A29,IN!$J:$J,J$4)</f>
        <v>0</v>
      </c>
      <c r="K29" s="201">
        <f>SUMIFS(IN!$F:$F,IN!$G:$G,$D$4,IN!$I:$I,$A29,IN!$J:$J,K$4)</f>
        <v>0</v>
      </c>
      <c r="L29" s="201">
        <f>SUMIFS(IN!$F:$F,IN!$G:$G,$D$4,IN!$I:$I,$A29,IN!$J:$J,L$4)</f>
        <v>0</v>
      </c>
      <c r="M29" s="201">
        <f>SUMIFS(IN!$F:$F,IN!$G:$G,$D$4,IN!$I:$I,$A29,IN!$J:$J,M$4)</f>
        <v>0</v>
      </c>
    </row>
    <row r="30" spans="1:13" s="195" customFormat="1" x14ac:dyDescent="0.2">
      <c r="A30" s="62" t="s">
        <v>288</v>
      </c>
      <c r="B30" s="274" t="s">
        <v>31</v>
      </c>
      <c r="C30" s="275" t="s">
        <v>55</v>
      </c>
      <c r="D30" s="200">
        <f>SUMIFS(IN!F:F,IN!G:G,$D$4,IN!I:I,'G&amp;V'!A30)</f>
        <v>0</v>
      </c>
      <c r="E30" s="200">
        <f>SUMIFS(IN!F:F,IN!G:G,'G&amp;V'!$E$4,IN!I:I,'G&amp;V'!A30)</f>
        <v>0</v>
      </c>
      <c r="F30" s="198"/>
      <c r="G30" s="201">
        <f>SUMIFS(IN!$F:$F,IN!$G:$G,$D$4,IN!$I:$I,$A30,IN!$J:$J,G$4)</f>
        <v>0</v>
      </c>
      <c r="H30" s="201">
        <f>SUMIFS(IN!$F:$F,IN!$G:$G,$D$4,IN!$I:$I,$A30,IN!$J:$J,H$4)</f>
        <v>0</v>
      </c>
      <c r="I30" s="201">
        <f>SUMIFS(IN!$F:$F,IN!$G:$G,$D$4,IN!$I:$I,$A30,IN!$J:$J,I$4)</f>
        <v>0</v>
      </c>
      <c r="J30" s="201">
        <f>SUMIFS(IN!$F:$F,IN!$G:$G,$D$4,IN!$I:$I,$A30,IN!$J:$J,J$4)</f>
        <v>0</v>
      </c>
      <c r="K30" s="201">
        <f>SUMIFS(IN!$F:$F,IN!$G:$G,$D$4,IN!$I:$I,$A30,IN!$J:$J,K$4)</f>
        <v>0</v>
      </c>
      <c r="L30" s="201">
        <f>SUMIFS(IN!$F:$F,IN!$G:$G,$D$4,IN!$I:$I,$A30,IN!$J:$J,L$4)</f>
        <v>0</v>
      </c>
      <c r="M30" s="201">
        <f>SUMIFS(IN!$F:$F,IN!$G:$G,$D$4,IN!$I:$I,$A30,IN!$J:$J,M$4)</f>
        <v>0</v>
      </c>
    </row>
    <row r="31" spans="1:13" s="195" customFormat="1" x14ac:dyDescent="0.2">
      <c r="A31" s="62" t="s">
        <v>300</v>
      </c>
      <c r="B31" s="274" t="s">
        <v>38</v>
      </c>
      <c r="C31" s="275" t="s">
        <v>55</v>
      </c>
      <c r="D31" s="200">
        <f>SUMIFS(IN!F:F,IN!G:G,$D$4,IN!I:I,'G&amp;V'!A31)</f>
        <v>0</v>
      </c>
      <c r="E31" s="200">
        <f>SUMIFS(IN!F:F,IN!G:G,'G&amp;V'!$E$4,IN!I:I,'G&amp;V'!A31)</f>
        <v>0</v>
      </c>
      <c r="F31" s="198"/>
      <c r="G31" s="201">
        <f>SUMIFS(IN!$F:$F,IN!$G:$G,$D$4,IN!$I:$I,$A31,IN!$J:$J,G$4)</f>
        <v>0</v>
      </c>
      <c r="H31" s="201">
        <f>SUMIFS(IN!$F:$F,IN!$G:$G,$D$4,IN!$I:$I,$A31,IN!$J:$J,H$4)</f>
        <v>0</v>
      </c>
      <c r="I31" s="201">
        <f>SUMIFS(IN!$F:$F,IN!$G:$G,$D$4,IN!$I:$I,$A31,IN!$J:$J,I$4)</f>
        <v>0</v>
      </c>
      <c r="J31" s="201">
        <f>SUMIFS(IN!$F:$F,IN!$G:$G,$D$4,IN!$I:$I,$A31,IN!$J:$J,J$4)</f>
        <v>0</v>
      </c>
      <c r="K31" s="201">
        <f>SUMIFS(IN!$F:$F,IN!$G:$G,$D$4,IN!$I:$I,$A31,IN!$J:$J,K$4)</f>
        <v>0</v>
      </c>
      <c r="L31" s="201">
        <f>SUMIFS(IN!$F:$F,IN!$G:$G,$D$4,IN!$I:$I,$A31,IN!$J:$J,L$4)</f>
        <v>0</v>
      </c>
      <c r="M31" s="201">
        <f>SUMIFS(IN!$F:$F,IN!$G:$G,$D$4,IN!$I:$I,$A31,IN!$J:$J,M$4)</f>
        <v>0</v>
      </c>
    </row>
    <row r="32" spans="1:13" s="195" customFormat="1" x14ac:dyDescent="0.2">
      <c r="A32" s="62" t="s">
        <v>325</v>
      </c>
      <c r="B32" s="274" t="s">
        <v>31</v>
      </c>
      <c r="C32" s="275" t="s">
        <v>55</v>
      </c>
      <c r="D32" s="200">
        <f>SUMIFS(IN!F:F,IN!G:G,$D$4,IN!I:I,'G&amp;V'!A32)</f>
        <v>0</v>
      </c>
      <c r="E32" s="200">
        <f>SUMIFS(IN!F:F,IN!G:G,'G&amp;V'!$E$4,IN!I:I,'G&amp;V'!A32)</f>
        <v>0</v>
      </c>
      <c r="F32" s="198"/>
      <c r="G32" s="201">
        <f>SUMIFS(IN!$F:$F,IN!$G:$G,$D$4,IN!$I:$I,$A32,IN!$J:$J,G$4)</f>
        <v>0</v>
      </c>
      <c r="H32" s="201">
        <f>SUMIFS(IN!$F:$F,IN!$G:$G,$D$4,IN!$I:$I,$A32,IN!$J:$J,H$4)</f>
        <v>0</v>
      </c>
      <c r="I32" s="201">
        <f>SUMIFS(IN!$F:$F,IN!$G:$G,$D$4,IN!$I:$I,$A32,IN!$J:$J,I$4)</f>
        <v>0</v>
      </c>
      <c r="J32" s="201">
        <f>SUMIFS(IN!$F:$F,IN!$G:$G,$D$4,IN!$I:$I,$A32,IN!$J:$J,J$4)</f>
        <v>0</v>
      </c>
      <c r="K32" s="201">
        <f>SUMIFS(IN!$F:$F,IN!$G:$G,$D$4,IN!$I:$I,$A32,IN!$J:$J,K$4)</f>
        <v>0</v>
      </c>
      <c r="L32" s="201">
        <f>SUMIFS(IN!$F:$F,IN!$G:$G,$D$4,IN!$I:$I,$A32,IN!$J:$J,L$4)</f>
        <v>0</v>
      </c>
      <c r="M32" s="201">
        <f>SUMIFS(IN!$F:$F,IN!$G:$G,$D$4,IN!$I:$I,$A32,IN!$J:$J,M$4)</f>
        <v>0</v>
      </c>
    </row>
    <row r="33" spans="1:13" s="195" customFormat="1" x14ac:dyDescent="0.2">
      <c r="A33" s="62" t="s">
        <v>326</v>
      </c>
      <c r="B33" s="274" t="s">
        <v>31</v>
      </c>
      <c r="C33" s="275" t="s">
        <v>55</v>
      </c>
      <c r="D33" s="200">
        <f>SUMIFS(IN!F:F,IN!G:G,$D$4,IN!I:I,'G&amp;V'!A33)</f>
        <v>0</v>
      </c>
      <c r="E33" s="200">
        <f>SUMIFS(IN!F:F,IN!G:G,'G&amp;V'!$E$4,IN!I:I,'G&amp;V'!A33)</f>
        <v>0</v>
      </c>
      <c r="F33" s="198"/>
      <c r="G33" s="201">
        <f>SUMIFS(IN!$F:$F,IN!$G:$G,$D$4,IN!$I:$I,$A33,IN!$J:$J,G$4)</f>
        <v>0</v>
      </c>
      <c r="H33" s="201">
        <f>SUMIFS(IN!$F:$F,IN!$G:$G,$D$4,IN!$I:$I,$A33,IN!$J:$J,H$4)</f>
        <v>0</v>
      </c>
      <c r="I33" s="201">
        <f>SUMIFS(IN!$F:$F,IN!$G:$G,$D$4,IN!$I:$I,$A33,IN!$J:$J,I$4)</f>
        <v>0</v>
      </c>
      <c r="J33" s="201">
        <f>SUMIFS(IN!$F:$F,IN!$G:$G,$D$4,IN!$I:$I,$A33,IN!$J:$J,J$4)</f>
        <v>0</v>
      </c>
      <c r="K33" s="201">
        <f>SUMIFS(IN!$F:$F,IN!$G:$G,$D$4,IN!$I:$I,$A33,IN!$J:$J,K$4)</f>
        <v>0</v>
      </c>
      <c r="L33" s="201">
        <f>SUMIFS(IN!$F:$F,IN!$G:$G,$D$4,IN!$I:$I,$A33,IN!$J:$J,L$4)</f>
        <v>0</v>
      </c>
      <c r="M33" s="201">
        <f>SUMIFS(IN!$F:$F,IN!$G:$G,$D$4,IN!$I:$I,$A33,IN!$J:$J,M$4)</f>
        <v>0</v>
      </c>
    </row>
    <row r="34" spans="1:13" s="195" customFormat="1" x14ac:dyDescent="0.2">
      <c r="A34" s="62" t="s">
        <v>301</v>
      </c>
      <c r="B34" s="274" t="s">
        <v>31</v>
      </c>
      <c r="C34" s="275" t="s">
        <v>55</v>
      </c>
      <c r="D34" s="200">
        <f>SUMIFS(IN!F:F,IN!G:G,$D$4,IN!I:I,'G&amp;V'!A34)</f>
        <v>0</v>
      </c>
      <c r="E34" s="200">
        <f>SUMIFS(IN!F:F,IN!G:G,'G&amp;V'!$E$4,IN!I:I,'G&amp;V'!A34)</f>
        <v>0</v>
      </c>
      <c r="F34" s="198"/>
      <c r="G34" s="201">
        <f>SUMIFS(IN!$F:$F,IN!$G:$G,$D$4,IN!$I:$I,$A34,IN!$J:$J,G$4)</f>
        <v>0</v>
      </c>
      <c r="H34" s="201">
        <f>SUMIFS(IN!$F:$F,IN!$G:$G,$D$4,IN!$I:$I,$A34,IN!$J:$J,H$4)</f>
        <v>0</v>
      </c>
      <c r="I34" s="201">
        <f>SUMIFS(IN!$F:$F,IN!$G:$G,$D$4,IN!$I:$I,$A34,IN!$J:$J,I$4)</f>
        <v>0</v>
      </c>
      <c r="J34" s="201">
        <f>SUMIFS(IN!$F:$F,IN!$G:$G,$D$4,IN!$I:$I,$A34,IN!$J:$J,J$4)</f>
        <v>0</v>
      </c>
      <c r="K34" s="201">
        <f>SUMIFS(IN!$F:$F,IN!$G:$G,$D$4,IN!$I:$I,$A34,IN!$J:$J,K$4)</f>
        <v>0</v>
      </c>
      <c r="L34" s="201">
        <f>SUMIFS(IN!$F:$F,IN!$G:$G,$D$4,IN!$I:$I,$A34,IN!$J:$J,L$4)</f>
        <v>0</v>
      </c>
      <c r="M34" s="201">
        <f>SUMIFS(IN!$F:$F,IN!$G:$G,$D$4,IN!$I:$I,$A34,IN!$J:$J,M$4)</f>
        <v>0</v>
      </c>
    </row>
    <row r="35" spans="1:13" s="195" customFormat="1" x14ac:dyDescent="0.2">
      <c r="A35" s="62" t="s">
        <v>327</v>
      </c>
      <c r="B35" s="274" t="s">
        <v>31</v>
      </c>
      <c r="C35" s="275" t="s">
        <v>55</v>
      </c>
      <c r="D35" s="200">
        <f>SUMIFS(IN!F:F,IN!G:G,$D$4,IN!I:I,'G&amp;V'!A35)</f>
        <v>0</v>
      </c>
      <c r="E35" s="200">
        <f>SUMIFS(IN!F:F,IN!G:G,'G&amp;V'!$E$4,IN!I:I,'G&amp;V'!A35)</f>
        <v>0</v>
      </c>
      <c r="F35" s="198"/>
      <c r="G35" s="201">
        <f>SUMIFS(IN!$F:$F,IN!$G:$G,$D$4,IN!$I:$I,$A35,IN!$J:$J,G$4)</f>
        <v>0</v>
      </c>
      <c r="H35" s="201">
        <f>SUMIFS(IN!$F:$F,IN!$G:$G,$D$4,IN!$I:$I,$A35,IN!$J:$J,H$4)</f>
        <v>0</v>
      </c>
      <c r="I35" s="201">
        <f>SUMIFS(IN!$F:$F,IN!$G:$G,$D$4,IN!$I:$I,$A35,IN!$J:$J,I$4)</f>
        <v>0</v>
      </c>
      <c r="J35" s="201">
        <f>SUMIFS(IN!$F:$F,IN!$G:$G,$D$4,IN!$I:$I,$A35,IN!$J:$J,J$4)</f>
        <v>0</v>
      </c>
      <c r="K35" s="201">
        <f>SUMIFS(IN!$F:$F,IN!$G:$G,$D$4,IN!$I:$I,$A35,IN!$J:$J,K$4)</f>
        <v>0</v>
      </c>
      <c r="L35" s="201">
        <f>SUMIFS(IN!$F:$F,IN!$G:$G,$D$4,IN!$I:$I,$A35,IN!$J:$J,L$4)</f>
        <v>0</v>
      </c>
      <c r="M35" s="201">
        <f>SUMIFS(IN!$F:$F,IN!$G:$G,$D$4,IN!$I:$I,$A35,IN!$J:$J,M$4)</f>
        <v>0</v>
      </c>
    </row>
    <row r="36" spans="1:13" s="195" customFormat="1" x14ac:dyDescent="0.2">
      <c r="A36" s="62" t="s">
        <v>302</v>
      </c>
      <c r="B36" s="274" t="s">
        <v>31</v>
      </c>
      <c r="C36" s="275" t="s">
        <v>55</v>
      </c>
      <c r="D36" s="200">
        <f>SUMIFS(IN!F:F,IN!G:G,$D$4,IN!I:I,'G&amp;V'!A36)</f>
        <v>0</v>
      </c>
      <c r="E36" s="200">
        <f>SUMIFS(IN!F:F,IN!G:G,'G&amp;V'!$E$4,IN!I:I,'G&amp;V'!A36)</f>
        <v>0</v>
      </c>
      <c r="F36" s="198"/>
      <c r="G36" s="201">
        <f>SUMIFS(IN!$F:$F,IN!$G:$G,$D$4,IN!$I:$I,$A36,IN!$J:$J,G$4)</f>
        <v>0</v>
      </c>
      <c r="H36" s="201">
        <f>SUMIFS(IN!$F:$F,IN!$G:$G,$D$4,IN!$I:$I,$A36,IN!$J:$J,H$4)</f>
        <v>0</v>
      </c>
      <c r="I36" s="201">
        <f>SUMIFS(IN!$F:$F,IN!$G:$G,$D$4,IN!$I:$I,$A36,IN!$J:$J,I$4)</f>
        <v>0</v>
      </c>
      <c r="J36" s="201">
        <f>SUMIFS(IN!$F:$F,IN!$G:$G,$D$4,IN!$I:$I,$A36,IN!$J:$J,J$4)</f>
        <v>0</v>
      </c>
      <c r="K36" s="201">
        <f>SUMIFS(IN!$F:$F,IN!$G:$G,$D$4,IN!$I:$I,$A36,IN!$J:$J,K$4)</f>
        <v>0</v>
      </c>
      <c r="L36" s="201">
        <f>SUMIFS(IN!$F:$F,IN!$G:$G,$D$4,IN!$I:$I,$A36,IN!$J:$J,L$4)</f>
        <v>0</v>
      </c>
      <c r="M36" s="201">
        <f>SUMIFS(IN!$F:$F,IN!$G:$G,$D$4,IN!$I:$I,$A36,IN!$J:$J,M$4)</f>
        <v>0</v>
      </c>
    </row>
    <row r="37" spans="1:13" s="209" customFormat="1" x14ac:dyDescent="0.2">
      <c r="A37" s="62" t="s">
        <v>284</v>
      </c>
      <c r="B37" s="274" t="s">
        <v>31</v>
      </c>
      <c r="C37" s="275" t="s">
        <v>55</v>
      </c>
      <c r="D37" s="200">
        <f>SUMIFS(IN!F:F,IN!G:G,$D$4,IN!I:I,'G&amp;V'!A37)</f>
        <v>0</v>
      </c>
      <c r="E37" s="200">
        <f>SUMIFS(IN!F:F,IN!G:G,'G&amp;V'!$E$4,IN!I:I,'G&amp;V'!A37)</f>
        <v>0</v>
      </c>
      <c r="F37" s="208"/>
      <c r="G37" s="201">
        <f>SUMIFS(IN!$F:$F,IN!$G:$G,$D$4,IN!$I:$I,$A37,IN!$J:$J,G$4)</f>
        <v>0</v>
      </c>
      <c r="H37" s="201">
        <f>SUMIFS(IN!$F:$F,IN!$G:$G,$D$4,IN!$I:$I,$A37,IN!$J:$J,H$4)</f>
        <v>0</v>
      </c>
      <c r="I37" s="201">
        <f>SUMIFS(IN!$F:$F,IN!$G:$G,$D$4,IN!$I:$I,$A37,IN!$J:$J,I$4)</f>
        <v>0</v>
      </c>
      <c r="J37" s="201">
        <f>SUMIFS(IN!$F:$F,IN!$G:$G,$D$4,IN!$I:$I,$A37,IN!$J:$J,J$4)</f>
        <v>0</v>
      </c>
      <c r="K37" s="201">
        <f>SUMIFS(IN!$F:$F,IN!$G:$G,$D$4,IN!$I:$I,$A37,IN!$J:$J,K$4)</f>
        <v>0</v>
      </c>
      <c r="L37" s="201">
        <f>SUMIFS(IN!$F:$F,IN!$G:$G,$D$4,IN!$I:$I,$A37,IN!$J:$J,L$4)</f>
        <v>0</v>
      </c>
      <c r="M37" s="201">
        <f>SUMIFS(IN!$F:$F,IN!$G:$G,$D$4,IN!$I:$I,$A37,IN!$J:$J,M$4)</f>
        <v>0</v>
      </c>
    </row>
    <row r="38" spans="1:13" s="195" customFormat="1" x14ac:dyDescent="0.2">
      <c r="A38" s="62" t="s">
        <v>317</v>
      </c>
      <c r="B38" s="274" t="s">
        <v>31</v>
      </c>
      <c r="C38" s="275" t="s">
        <v>55</v>
      </c>
      <c r="D38" s="200">
        <f>SUMIFS(IN!F:F,IN!G:G,$D$4,IN!I:I,'G&amp;V'!A38)</f>
        <v>0</v>
      </c>
      <c r="E38" s="200">
        <f>SUMIFS(IN!F:F,IN!G:G,'G&amp;V'!$E$4,IN!I:I,'G&amp;V'!A38)</f>
        <v>0</v>
      </c>
      <c r="F38" s="198"/>
      <c r="G38" s="201">
        <f>SUMIFS(IN!$F:$F,IN!$G:$G,$D$4,IN!$I:$I,$A38,IN!$J:$J,G$4)</f>
        <v>0</v>
      </c>
      <c r="H38" s="201">
        <f>SUMIFS(IN!$F:$F,IN!$G:$G,$D$4,IN!$I:$I,$A38,IN!$J:$J,H$4)</f>
        <v>0</v>
      </c>
      <c r="I38" s="201">
        <f>SUMIFS(IN!$F:$F,IN!$G:$G,$D$4,IN!$I:$I,$A38,IN!$J:$J,I$4)</f>
        <v>0</v>
      </c>
      <c r="J38" s="201">
        <f>SUMIFS(IN!$F:$F,IN!$G:$G,$D$4,IN!$I:$I,$A38,IN!$J:$J,J$4)</f>
        <v>0</v>
      </c>
      <c r="K38" s="201">
        <f>SUMIFS(IN!$F:$F,IN!$G:$G,$D$4,IN!$I:$I,$A38,IN!$J:$J,K$4)</f>
        <v>0</v>
      </c>
      <c r="L38" s="201">
        <f>SUMIFS(IN!$F:$F,IN!$G:$G,$D$4,IN!$I:$I,$A38,IN!$J:$J,L$4)</f>
        <v>0</v>
      </c>
      <c r="M38" s="201">
        <f>SUMIFS(IN!$F:$F,IN!$G:$G,$D$4,IN!$I:$I,$A38,IN!$J:$J,M$4)</f>
        <v>0</v>
      </c>
    </row>
    <row r="39" spans="1:13" s="195" customFormat="1" x14ac:dyDescent="0.2">
      <c r="A39" s="62" t="s">
        <v>303</v>
      </c>
      <c r="B39" s="274" t="s">
        <v>31</v>
      </c>
      <c r="C39" s="275" t="s">
        <v>55</v>
      </c>
      <c r="D39" s="200">
        <f>SUMIFS(IN!F:F,IN!G:G,$D$4,IN!I:I,'G&amp;V'!A39)</f>
        <v>0</v>
      </c>
      <c r="E39" s="200">
        <f>SUMIFS(IN!F:F,IN!G:G,'G&amp;V'!$E$4,IN!I:I,'G&amp;V'!A39)</f>
        <v>0</v>
      </c>
      <c r="F39" s="198"/>
      <c r="G39" s="201">
        <f>SUMIFS(IN!$F:$F,IN!$G:$G,$D$4,IN!$I:$I,$A39,IN!$J:$J,G$4)</f>
        <v>0</v>
      </c>
      <c r="H39" s="201">
        <f>SUMIFS(IN!$F:$F,IN!$G:$G,$D$4,IN!$I:$I,$A39,IN!$J:$J,H$4)</f>
        <v>0</v>
      </c>
      <c r="I39" s="201">
        <f>SUMIFS(IN!$F:$F,IN!$G:$G,$D$4,IN!$I:$I,$A39,IN!$J:$J,I$4)</f>
        <v>0</v>
      </c>
      <c r="J39" s="201">
        <f>SUMIFS(IN!$F:$F,IN!$G:$G,$D$4,IN!$I:$I,$A39,IN!$J:$J,J$4)</f>
        <v>0</v>
      </c>
      <c r="K39" s="201">
        <f>SUMIFS(IN!$F:$F,IN!$G:$G,$D$4,IN!$I:$I,$A39,IN!$J:$J,K$4)</f>
        <v>0</v>
      </c>
      <c r="L39" s="201">
        <f>SUMIFS(IN!$F:$F,IN!$G:$G,$D$4,IN!$I:$I,$A39,IN!$J:$J,L$4)</f>
        <v>0</v>
      </c>
      <c r="M39" s="201">
        <f>SUMIFS(IN!$F:$F,IN!$G:$G,$D$4,IN!$I:$I,$A39,IN!$J:$J,M$4)</f>
        <v>0</v>
      </c>
    </row>
    <row r="40" spans="1:13" s="195" customFormat="1" x14ac:dyDescent="0.2">
      <c r="A40" s="62" t="s">
        <v>299</v>
      </c>
      <c r="B40" s="274" t="s">
        <v>31</v>
      </c>
      <c r="C40" s="275" t="s">
        <v>55</v>
      </c>
      <c r="D40" s="200">
        <f>SUMIFS(IN!F:F,IN!G:G,$D$4,IN!I:I,'G&amp;V'!A40)</f>
        <v>0</v>
      </c>
      <c r="E40" s="200">
        <f>SUMIFS(IN!F:F,IN!G:G,'G&amp;V'!$E$4,IN!I:I,'G&amp;V'!A40)</f>
        <v>0</v>
      </c>
      <c r="F40" s="198"/>
      <c r="G40" s="201">
        <f>SUMIFS(IN!$F:$F,IN!$G:$G,$D$4,IN!$I:$I,$A40,IN!$J:$J,G$4)</f>
        <v>0</v>
      </c>
      <c r="H40" s="201">
        <f>SUMIFS(IN!$F:$F,IN!$G:$G,$D$4,IN!$I:$I,$A40,IN!$J:$J,H$4)</f>
        <v>0</v>
      </c>
      <c r="I40" s="201">
        <f>SUMIFS(IN!$F:$F,IN!$G:$G,$D$4,IN!$I:$I,$A40,IN!$J:$J,I$4)</f>
        <v>0</v>
      </c>
      <c r="J40" s="201">
        <f>SUMIFS(IN!$F:$F,IN!$G:$G,$D$4,IN!$I:$I,$A40,IN!$J:$J,J$4)</f>
        <v>0</v>
      </c>
      <c r="K40" s="201">
        <f>SUMIFS(IN!$F:$F,IN!$G:$G,$D$4,IN!$I:$I,$A40,IN!$J:$J,K$4)</f>
        <v>0</v>
      </c>
      <c r="L40" s="201">
        <f>SUMIFS(IN!$F:$F,IN!$G:$G,$D$4,IN!$I:$I,$A40,IN!$J:$J,L$4)</f>
        <v>0</v>
      </c>
      <c r="M40" s="201">
        <f>SUMIFS(IN!$F:$F,IN!$G:$G,$D$4,IN!$I:$I,$A40,IN!$J:$J,M$4)</f>
        <v>0</v>
      </c>
    </row>
    <row r="41" spans="1:13" s="195" customFormat="1" x14ac:dyDescent="0.2">
      <c r="A41" s="62" t="s">
        <v>314</v>
      </c>
      <c r="B41" s="274" t="s">
        <v>31</v>
      </c>
      <c r="C41" s="275" t="s">
        <v>55</v>
      </c>
      <c r="D41" s="200">
        <f>SUMIFS(IN!F:F,IN!G:G,$D$4,IN!I:I,'G&amp;V'!A41)</f>
        <v>0</v>
      </c>
      <c r="E41" s="200">
        <f>SUMIFS(IN!F:F,IN!G:G,'G&amp;V'!$E$4,IN!I:I,'G&amp;V'!A41)</f>
        <v>0</v>
      </c>
      <c r="F41" s="198"/>
      <c r="G41" s="201">
        <f>SUMIFS(IN!$F:$F,IN!$G:$G,$D$4,IN!$I:$I,$A41,IN!$J:$J,G$4)</f>
        <v>0</v>
      </c>
      <c r="H41" s="201">
        <f>SUMIFS(IN!$F:$F,IN!$G:$G,$D$4,IN!$I:$I,$A41,IN!$J:$J,H$4)</f>
        <v>0</v>
      </c>
      <c r="I41" s="201">
        <f>SUMIFS(IN!$F:$F,IN!$G:$G,$D$4,IN!$I:$I,$A41,IN!$J:$J,I$4)</f>
        <v>0</v>
      </c>
      <c r="J41" s="201">
        <f>SUMIFS(IN!$F:$F,IN!$G:$G,$D$4,IN!$I:$I,$A41,IN!$J:$J,J$4)</f>
        <v>0</v>
      </c>
      <c r="K41" s="201">
        <f>SUMIFS(IN!$F:$F,IN!$G:$G,$D$4,IN!$I:$I,$A41,IN!$J:$J,K$4)</f>
        <v>0</v>
      </c>
      <c r="L41" s="201">
        <f>SUMIFS(IN!$F:$F,IN!$G:$G,$D$4,IN!$I:$I,$A41,IN!$J:$J,L$4)</f>
        <v>0</v>
      </c>
      <c r="M41" s="201">
        <f>SUMIFS(IN!$F:$F,IN!$G:$G,$D$4,IN!$I:$I,$A41,IN!$J:$J,M$4)</f>
        <v>0</v>
      </c>
    </row>
    <row r="42" spans="1:13" s="195" customFormat="1" x14ac:dyDescent="0.2">
      <c r="A42" s="62" t="s">
        <v>315</v>
      </c>
      <c r="B42" s="274" t="s">
        <v>31</v>
      </c>
      <c r="C42" s="275" t="s">
        <v>56</v>
      </c>
      <c r="D42" s="200">
        <f>SUMIFS(IN!F:F,IN!G:G,$D$4,IN!I:I,'G&amp;V'!A42)</f>
        <v>0</v>
      </c>
      <c r="E42" s="200">
        <f>SUMIFS(IN!F:F,IN!G:G,'G&amp;V'!$E$4,IN!I:I,'G&amp;V'!A42)</f>
        <v>0</v>
      </c>
      <c r="F42" s="198"/>
      <c r="G42" s="201">
        <f>SUMIFS(IN!$F:$F,IN!$G:$G,$D$4,IN!$I:$I,$A42,IN!$J:$J,G$4)</f>
        <v>0</v>
      </c>
      <c r="H42" s="201">
        <f>SUMIFS(IN!$F:$F,IN!$G:$G,$D$4,IN!$I:$I,$A42,IN!$J:$J,H$4)</f>
        <v>0</v>
      </c>
      <c r="I42" s="201">
        <f>SUMIFS(IN!$F:$F,IN!$G:$G,$D$4,IN!$I:$I,$A42,IN!$J:$J,I$4)</f>
        <v>0</v>
      </c>
      <c r="J42" s="201">
        <f>SUMIFS(IN!$F:$F,IN!$G:$G,$D$4,IN!$I:$I,$A42,IN!$J:$J,J$4)</f>
        <v>0</v>
      </c>
      <c r="K42" s="201">
        <f>SUMIFS(IN!$F:$F,IN!$G:$G,$D$4,IN!$I:$I,$A42,IN!$J:$J,K$4)</f>
        <v>0</v>
      </c>
      <c r="L42" s="201">
        <f>SUMIFS(IN!$F:$F,IN!$G:$G,$D$4,IN!$I:$I,$A42,IN!$J:$J,L$4)</f>
        <v>0</v>
      </c>
      <c r="M42" s="201">
        <f>SUMIFS(IN!$F:$F,IN!$G:$G,$D$4,IN!$I:$I,$A42,IN!$J:$J,M$4)</f>
        <v>0</v>
      </c>
    </row>
    <row r="43" spans="1:13" s="195" customFormat="1" x14ac:dyDescent="0.2">
      <c r="A43" s="62" t="s">
        <v>287</v>
      </c>
      <c r="B43" s="274" t="s">
        <v>31</v>
      </c>
      <c r="C43" s="275" t="s">
        <v>58</v>
      </c>
      <c r="D43" s="200">
        <f>SUMIFS(IN!F:F,IN!G:G,$D$4,IN!I:I,'G&amp;V'!A43)</f>
        <v>0</v>
      </c>
      <c r="E43" s="200">
        <f>SUMIFS(IN!F:F,IN!G:G,'G&amp;V'!$E$4,IN!I:I,'G&amp;V'!A43)</f>
        <v>0</v>
      </c>
      <c r="F43" s="198"/>
      <c r="G43" s="201">
        <f>SUMIFS(IN!$F:$F,IN!$G:$G,$D$4,IN!$I:$I,$A43,IN!$J:$J,G$4)</f>
        <v>0</v>
      </c>
      <c r="H43" s="201">
        <f>SUMIFS(IN!$F:$F,IN!$G:$G,$D$4,IN!$I:$I,$A43,IN!$J:$J,H$4)</f>
        <v>0</v>
      </c>
      <c r="I43" s="201">
        <f>SUMIFS(IN!$F:$F,IN!$G:$G,$D$4,IN!$I:$I,$A43,IN!$J:$J,I$4)</f>
        <v>0</v>
      </c>
      <c r="J43" s="201">
        <f>SUMIFS(IN!$F:$F,IN!$G:$G,$D$4,IN!$I:$I,$A43,IN!$J:$J,J$4)</f>
        <v>0</v>
      </c>
      <c r="K43" s="201">
        <f>SUMIFS(IN!$F:$F,IN!$G:$G,$D$4,IN!$I:$I,$A43,IN!$J:$J,K$4)</f>
        <v>0</v>
      </c>
      <c r="L43" s="201">
        <f>SUMIFS(IN!$F:$F,IN!$G:$G,$D$4,IN!$I:$I,$A43,IN!$J:$J,L$4)</f>
        <v>0</v>
      </c>
      <c r="M43" s="201">
        <f>SUMIFS(IN!$F:$F,IN!$G:$G,$D$4,IN!$I:$I,$A43,IN!$J:$J,M$4)</f>
        <v>0</v>
      </c>
    </row>
    <row r="44" spans="1:13" s="195" customFormat="1" x14ac:dyDescent="0.2">
      <c r="A44" s="325" t="s">
        <v>283</v>
      </c>
      <c r="B44" s="274" t="s">
        <v>34</v>
      </c>
      <c r="C44" s="275" t="s">
        <v>71</v>
      </c>
      <c r="D44" s="200">
        <f>SUMIFS(IN!F:F,IN!G:G,$D$4,IN!I:I,'G&amp;V'!A44)</f>
        <v>0</v>
      </c>
      <c r="E44" s="200">
        <f>SUMIFS(IN!F:F,IN!G:G,'G&amp;V'!$E$4,IN!I:I,'G&amp;V'!A44)</f>
        <v>0</v>
      </c>
      <c r="F44" s="198"/>
      <c r="G44" s="201">
        <f>SUMIFS(IN!$F:$F,IN!$G:$G,$D$4,IN!$I:$I,$A44,IN!$J:$J,G$4)</f>
        <v>0</v>
      </c>
      <c r="H44" s="201">
        <f>SUMIFS(IN!$F:$F,IN!$G:$G,$D$4,IN!$I:$I,$A44,IN!$J:$J,H$4)</f>
        <v>0</v>
      </c>
      <c r="I44" s="201">
        <f>SUMIFS(IN!$F:$F,IN!$G:$G,$D$4,IN!$I:$I,$A44,IN!$J:$J,I$4)</f>
        <v>0</v>
      </c>
      <c r="J44" s="201">
        <f>SUMIFS(IN!$F:$F,IN!$G:$G,$D$4,IN!$I:$I,$A44,IN!$J:$J,J$4)</f>
        <v>0</v>
      </c>
      <c r="K44" s="201">
        <f>SUMIFS(IN!$F:$F,IN!$G:$G,$D$4,IN!$I:$I,$A44,IN!$J:$J,K$4)</f>
        <v>0</v>
      </c>
      <c r="L44" s="201">
        <f>SUMIFS(IN!$F:$F,IN!$G:$G,$D$4,IN!$I:$I,$A44,IN!$J:$J,L$4)</f>
        <v>0</v>
      </c>
      <c r="M44" s="201">
        <f>SUMIFS(IN!$F:$F,IN!$G:$G,$D$4,IN!$I:$I,$A44,IN!$J:$J,M$4)</f>
        <v>0</v>
      </c>
    </row>
    <row r="45" spans="1:13" s="195" customFormat="1" x14ac:dyDescent="0.2">
      <c r="A45" s="62" t="s">
        <v>282</v>
      </c>
      <c r="B45" s="274" t="s">
        <v>36</v>
      </c>
      <c r="C45" s="275" t="s">
        <v>73</v>
      </c>
      <c r="D45" s="200">
        <f>SUMIFS(IN!F:F,IN!G:G,$D$4,IN!I:I,'G&amp;V'!A45)</f>
        <v>0</v>
      </c>
      <c r="E45" s="200">
        <f>SUMIFS(IN!F:F,IN!G:G,'G&amp;V'!$E$4,IN!I:I,'G&amp;V'!A45)</f>
        <v>0</v>
      </c>
      <c r="F45" s="198"/>
      <c r="G45" s="201">
        <f>SUMIFS(IN!$F:$F,IN!$G:$G,$D$4,IN!$I:$I,$A45,IN!$J:$J,G$4)</f>
        <v>0</v>
      </c>
      <c r="H45" s="201">
        <f>SUMIFS(IN!$F:$F,IN!$G:$G,$D$4,IN!$I:$I,$A45,IN!$J:$J,H$4)</f>
        <v>0</v>
      </c>
      <c r="I45" s="201">
        <f>SUMIFS(IN!$F:$F,IN!$G:$G,$D$4,IN!$I:$I,$A45,IN!$J:$J,I$4)</f>
        <v>0</v>
      </c>
      <c r="J45" s="201">
        <f>SUMIFS(IN!$F:$F,IN!$G:$G,$D$4,IN!$I:$I,$A45,IN!$J:$J,J$4)</f>
        <v>0</v>
      </c>
      <c r="K45" s="201">
        <f>SUMIFS(IN!$F:$F,IN!$G:$G,$D$4,IN!$I:$I,$A45,IN!$J:$J,K$4)</f>
        <v>0</v>
      </c>
      <c r="L45" s="201">
        <f>SUMIFS(IN!$F:$F,IN!$G:$G,$D$4,IN!$I:$I,$A45,IN!$J:$J,L$4)</f>
        <v>0</v>
      </c>
      <c r="M45" s="201">
        <f>SUMIFS(IN!$F:$F,IN!$G:$G,$D$4,IN!$I:$I,$A45,IN!$J:$J,M$4)</f>
        <v>0</v>
      </c>
    </row>
    <row r="46" spans="1:13" s="195" customFormat="1" x14ac:dyDescent="0.2">
      <c r="A46" s="62" t="s">
        <v>304</v>
      </c>
      <c r="B46" s="274" t="s">
        <v>31</v>
      </c>
      <c r="C46" s="275" t="s">
        <v>55</v>
      </c>
      <c r="D46" s="200">
        <f>SUMIFS(IN!F:F,IN!G:G,$D$4,IN!I:I,'G&amp;V'!A46)</f>
        <v>0</v>
      </c>
      <c r="E46" s="200">
        <f>SUMIFS(IN!F:F,IN!G:G,'G&amp;V'!$E$4,IN!I:I,'G&amp;V'!A46)</f>
        <v>0</v>
      </c>
      <c r="F46" s="198"/>
      <c r="G46" s="201">
        <f>SUMIFS(IN!$F:$F,IN!$G:$G,$D$4,IN!$I:$I,$A46,IN!$J:$J,G$4)</f>
        <v>0</v>
      </c>
      <c r="H46" s="201">
        <f>SUMIFS(IN!$F:$F,IN!$G:$G,$D$4,IN!$I:$I,$A46,IN!$J:$J,H$4)</f>
        <v>0</v>
      </c>
      <c r="I46" s="201">
        <f>SUMIFS(IN!$F:$F,IN!$G:$G,$D$4,IN!$I:$I,$A46,IN!$J:$J,I$4)</f>
        <v>0</v>
      </c>
      <c r="J46" s="201">
        <f>SUMIFS(IN!$F:$F,IN!$G:$G,$D$4,IN!$I:$I,$A46,IN!$J:$J,J$4)</f>
        <v>0</v>
      </c>
      <c r="K46" s="201">
        <f>SUMIFS(IN!$F:$F,IN!$G:$G,$D$4,IN!$I:$I,$A46,IN!$J:$J,K$4)</f>
        <v>0</v>
      </c>
      <c r="L46" s="201">
        <f>SUMIFS(IN!$F:$F,IN!$G:$G,$D$4,IN!$I:$I,$A46,IN!$J:$J,L$4)</f>
        <v>0</v>
      </c>
      <c r="M46" s="201">
        <f>SUMIFS(IN!$F:$F,IN!$G:$G,$D$4,IN!$I:$I,$A46,IN!$J:$J,M$4)</f>
        <v>0</v>
      </c>
    </row>
    <row r="47" spans="1:13" s="195" customFormat="1" x14ac:dyDescent="0.2">
      <c r="A47" s="62" t="s">
        <v>276</v>
      </c>
      <c r="B47" s="274" t="s">
        <v>40</v>
      </c>
      <c r="C47" s="275" t="s">
        <v>87</v>
      </c>
      <c r="D47" s="200">
        <f>SUMIFS(IN!F:F,IN!G:G,$D$4,IN!I:I,'G&amp;V'!A47)</f>
        <v>0</v>
      </c>
      <c r="E47" s="200">
        <f>SUMIFS(IN!F:F,IN!G:G,'G&amp;V'!$E$4,IN!I:I,'G&amp;V'!A47)</f>
        <v>0</v>
      </c>
      <c r="F47" s="198"/>
      <c r="G47" s="201">
        <f>SUMIFS(IN!$F:$F,IN!$G:$G,$D$4,IN!$I:$I,$A47,IN!$J:$J,G$4)</f>
        <v>0</v>
      </c>
      <c r="H47" s="201">
        <f>SUMIFS(IN!$F:$F,IN!$G:$G,$D$4,IN!$I:$I,$A47,IN!$J:$J,H$4)</f>
        <v>0</v>
      </c>
      <c r="I47" s="201">
        <f>SUMIFS(IN!$F:$F,IN!$G:$G,$D$4,IN!$I:$I,$A47,IN!$J:$J,I$4)</f>
        <v>0</v>
      </c>
      <c r="J47" s="201">
        <f>SUMIFS(IN!$F:$F,IN!$G:$G,$D$4,IN!$I:$I,$A47,IN!$J:$J,J$4)</f>
        <v>0</v>
      </c>
      <c r="K47" s="201">
        <f>SUMIFS(IN!$F:$F,IN!$G:$G,$D$4,IN!$I:$I,$A47,IN!$J:$J,K$4)</f>
        <v>0</v>
      </c>
      <c r="L47" s="201">
        <f>SUMIFS(IN!$F:$F,IN!$G:$G,$D$4,IN!$I:$I,$A47,IN!$J:$J,L$4)</f>
        <v>0</v>
      </c>
      <c r="M47" s="201">
        <f>SUMIFS(IN!$F:$F,IN!$G:$G,$D$4,IN!$I:$I,$A47,IN!$J:$J,M$4)</f>
        <v>0</v>
      </c>
    </row>
    <row r="48" spans="1:13" s="195" customFormat="1" x14ac:dyDescent="0.2">
      <c r="A48" s="62" t="s">
        <v>298</v>
      </c>
      <c r="B48" s="274" t="s">
        <v>31</v>
      </c>
      <c r="C48" s="275" t="s">
        <v>57</v>
      </c>
      <c r="D48" s="200">
        <f>SUMIFS(IN!F:F,IN!G:G,$D$4,IN!I:I,'G&amp;V'!A48)</f>
        <v>0</v>
      </c>
      <c r="E48" s="200">
        <f>SUMIFS(IN!F:F,IN!G:G,'G&amp;V'!$E$4,IN!I:I,'G&amp;V'!A48)</f>
        <v>0</v>
      </c>
      <c r="F48" s="198"/>
      <c r="G48" s="201">
        <f>SUMIFS(IN!$F:$F,IN!$G:$G,$D$4,IN!$I:$I,$A48,IN!$J:$J,G$4)</f>
        <v>0</v>
      </c>
      <c r="H48" s="201">
        <f>SUMIFS(IN!$F:$F,IN!$G:$G,$D$4,IN!$I:$I,$A48,IN!$J:$J,H$4)</f>
        <v>0</v>
      </c>
      <c r="I48" s="201">
        <f>SUMIFS(IN!$F:$F,IN!$G:$G,$D$4,IN!$I:$I,$A48,IN!$J:$J,I$4)</f>
        <v>0</v>
      </c>
      <c r="J48" s="201">
        <f>SUMIFS(IN!$F:$F,IN!$G:$G,$D$4,IN!$I:$I,$A48,IN!$J:$J,J$4)</f>
        <v>0</v>
      </c>
      <c r="K48" s="201">
        <f>SUMIFS(IN!$F:$F,IN!$G:$G,$D$4,IN!$I:$I,$A48,IN!$J:$J,K$4)</f>
        <v>0</v>
      </c>
      <c r="L48" s="201">
        <f>SUMIFS(IN!$F:$F,IN!$G:$G,$D$4,IN!$I:$I,$A48,IN!$J:$J,L$4)</f>
        <v>0</v>
      </c>
      <c r="M48" s="201">
        <f>SUMIFS(IN!$F:$F,IN!$G:$G,$D$4,IN!$I:$I,$A48,IN!$J:$J,M$4)</f>
        <v>0</v>
      </c>
    </row>
    <row r="49" spans="1:13" s="195" customFormat="1" x14ac:dyDescent="0.2">
      <c r="A49" s="62" t="s">
        <v>320</v>
      </c>
      <c r="B49" s="274" t="s">
        <v>40</v>
      </c>
      <c r="C49" s="275" t="s">
        <v>90</v>
      </c>
      <c r="D49" s="200">
        <f>SUMIFS(IN!F:F,IN!G:G,$D$4,IN!I:I,'G&amp;V'!A49)</f>
        <v>0</v>
      </c>
      <c r="E49" s="200">
        <f>SUMIFS(IN!F:F,IN!G:G,'G&amp;V'!$E$4,IN!I:I,'G&amp;V'!A49)</f>
        <v>0</v>
      </c>
      <c r="F49" s="198"/>
      <c r="G49" s="201">
        <f>SUMIFS(IN!$F:$F,IN!$G:$G,$D$4,IN!$I:$I,$A49,IN!$J:$J,G$4)</f>
        <v>0</v>
      </c>
      <c r="H49" s="201">
        <f>SUMIFS(IN!$F:$F,IN!$G:$G,$D$4,IN!$I:$I,$A49,IN!$J:$J,H$4)</f>
        <v>0</v>
      </c>
      <c r="I49" s="201">
        <f>SUMIFS(IN!$F:$F,IN!$G:$G,$D$4,IN!$I:$I,$A49,IN!$J:$J,I$4)</f>
        <v>0</v>
      </c>
      <c r="J49" s="201">
        <f>SUMIFS(IN!$F:$F,IN!$G:$G,$D$4,IN!$I:$I,$A49,IN!$J:$J,J$4)</f>
        <v>0</v>
      </c>
      <c r="K49" s="201">
        <f>SUMIFS(IN!$F:$F,IN!$G:$G,$D$4,IN!$I:$I,$A49,IN!$J:$J,K$4)</f>
        <v>0</v>
      </c>
      <c r="L49" s="201">
        <f>SUMIFS(IN!$F:$F,IN!$G:$G,$D$4,IN!$I:$I,$A49,IN!$J:$J,L$4)</f>
        <v>0</v>
      </c>
      <c r="M49" s="201">
        <f>SUMIFS(IN!$F:$F,IN!$G:$G,$D$4,IN!$I:$I,$A49,IN!$J:$J,M$4)</f>
        <v>0</v>
      </c>
    </row>
    <row r="50" spans="1:13" s="195" customFormat="1" x14ac:dyDescent="0.2">
      <c r="A50" s="62" t="s">
        <v>296</v>
      </c>
      <c r="B50" s="274" t="s">
        <v>31</v>
      </c>
      <c r="C50" s="275" t="s">
        <v>58</v>
      </c>
      <c r="D50" s="200">
        <f>SUMIFS(IN!F:F,IN!G:G,$D$4,IN!I:I,'G&amp;V'!A50)</f>
        <v>0</v>
      </c>
      <c r="E50" s="200">
        <f>SUMIFS(IN!F:F,IN!G:G,'G&amp;V'!$E$4,IN!I:I,'G&amp;V'!A50)</f>
        <v>0</v>
      </c>
      <c r="F50" s="198"/>
      <c r="G50" s="201">
        <f>SUMIFS(IN!$F:$F,IN!$G:$G,$D$4,IN!$I:$I,$A50,IN!$J:$J,G$4)</f>
        <v>0</v>
      </c>
      <c r="H50" s="201">
        <f>SUMIFS(IN!$F:$F,IN!$G:$G,$D$4,IN!$I:$I,$A50,IN!$J:$J,H$4)</f>
        <v>0</v>
      </c>
      <c r="I50" s="201">
        <f>SUMIFS(IN!$F:$F,IN!$G:$G,$D$4,IN!$I:$I,$A50,IN!$J:$J,I$4)</f>
        <v>0</v>
      </c>
      <c r="J50" s="201">
        <f>SUMIFS(IN!$F:$F,IN!$G:$G,$D$4,IN!$I:$I,$A50,IN!$J:$J,J$4)</f>
        <v>0</v>
      </c>
      <c r="K50" s="201">
        <f>SUMIFS(IN!$F:$F,IN!$G:$G,$D$4,IN!$I:$I,$A50,IN!$J:$J,K$4)</f>
        <v>0</v>
      </c>
      <c r="L50" s="201">
        <f>SUMIFS(IN!$F:$F,IN!$G:$G,$D$4,IN!$I:$I,$A50,IN!$J:$J,L$4)</f>
        <v>0</v>
      </c>
      <c r="M50" s="201">
        <f>SUMIFS(IN!$F:$F,IN!$G:$G,$D$4,IN!$I:$I,$A50,IN!$J:$J,M$4)</f>
        <v>0</v>
      </c>
    </row>
    <row r="51" spans="1:13" s="195" customFormat="1" x14ac:dyDescent="0.2">
      <c r="A51" s="63"/>
      <c r="B51" s="274"/>
      <c r="C51" s="275"/>
      <c r="D51" s="202">
        <f>SUMIFS(IN!F:F,IN!G:G,$D$4,IN!I:I,'G&amp;V'!A51)</f>
        <v>0</v>
      </c>
      <c r="E51" s="202">
        <f>SUMIFS(IN!F:F,IN!G:G,'G&amp;V'!$E$4,IN!I:I,'G&amp;V'!A51)</f>
        <v>0</v>
      </c>
      <c r="F51" s="198"/>
      <c r="G51" s="203">
        <f>SUMIFS(IN!$F:$F,IN!$G:$G,$D$4,IN!$I:$I,$A51,IN!$J:$J,G$4)</f>
        <v>0</v>
      </c>
      <c r="H51" s="203">
        <f>SUMIFS(IN!$F:$F,IN!$G:$G,$D$4,IN!$I:$I,$A51,IN!$J:$J,H$4)</f>
        <v>0</v>
      </c>
      <c r="I51" s="203">
        <f>SUMIFS(IN!$F:$F,IN!$G:$G,$D$4,IN!$I:$I,$A51,IN!$J:$J,I$4)</f>
        <v>0</v>
      </c>
      <c r="J51" s="203">
        <f>SUMIFS(IN!$F:$F,IN!$G:$G,$D$4,IN!$I:$I,$A51,IN!$J:$J,J$4)</f>
        <v>0</v>
      </c>
      <c r="K51" s="203">
        <f>SUMIFS(IN!$F:$F,IN!$G:$G,$D$4,IN!$I:$I,$A51,IN!$J:$J,K$4)</f>
        <v>0</v>
      </c>
      <c r="L51" s="203">
        <f>SUMIFS(IN!$F:$F,IN!$G:$G,$D$4,IN!$I:$I,$A51,IN!$J:$J,L$4)</f>
        <v>0</v>
      </c>
      <c r="M51" s="203">
        <f>SUMIFS(IN!$F:$F,IN!$G:$G,$D$4,IN!$I:$I,$A51,IN!$J:$J,M$4)</f>
        <v>0</v>
      </c>
    </row>
    <row r="52" spans="1:13" s="195" customFormat="1" x14ac:dyDescent="0.2">
      <c r="A52" s="204" t="s">
        <v>255</v>
      </c>
      <c r="B52" s="272"/>
      <c r="C52" s="272"/>
      <c r="D52" s="205">
        <f>SUM(D25:D51)</f>
        <v>0</v>
      </c>
      <c r="E52" s="205">
        <f>SUM(E25:E51)</f>
        <v>0</v>
      </c>
      <c r="F52" s="198"/>
      <c r="G52" s="205">
        <f t="shared" ref="G52" si="2">SUM(G25:G51)</f>
        <v>0</v>
      </c>
      <c r="H52" s="205">
        <f t="shared" ref="H52:M52" si="3">SUM(H25:H51)</f>
        <v>0</v>
      </c>
      <c r="I52" s="205">
        <f t="shared" si="3"/>
        <v>0</v>
      </c>
      <c r="J52" s="205">
        <f t="shared" si="3"/>
        <v>0</v>
      </c>
      <c r="K52" s="205">
        <f t="shared" si="3"/>
        <v>0</v>
      </c>
      <c r="L52" s="205">
        <f t="shared" si="3"/>
        <v>0</v>
      </c>
      <c r="M52" s="205">
        <f t="shared" si="3"/>
        <v>0</v>
      </c>
    </row>
    <row r="53" spans="1:13" s="195" customFormat="1" x14ac:dyDescent="0.2">
      <c r="A53" s="210"/>
      <c r="B53" s="276"/>
      <c r="C53" s="276"/>
      <c r="D53" s="208"/>
      <c r="E53" s="208"/>
      <c r="F53" s="198"/>
      <c r="G53" s="208"/>
      <c r="H53" s="208"/>
      <c r="I53" s="208"/>
      <c r="J53" s="208"/>
      <c r="K53" s="208"/>
      <c r="L53" s="208"/>
      <c r="M53" s="208"/>
    </row>
    <row r="54" spans="1:13" s="195" customFormat="1" x14ac:dyDescent="0.2">
      <c r="A54" s="211" t="s">
        <v>256</v>
      </c>
      <c r="B54" s="277"/>
      <c r="C54" s="277"/>
      <c r="D54" s="257">
        <f>+D23+D52</f>
        <v>0</v>
      </c>
      <c r="E54" s="257">
        <f>+E23+E52</f>
        <v>0</v>
      </c>
      <c r="F54" s="198"/>
      <c r="G54" s="257">
        <f t="shared" ref="G54" si="4">+G23+G52</f>
        <v>0</v>
      </c>
      <c r="H54" s="257">
        <f t="shared" ref="H54:M54" si="5">+H23+H52</f>
        <v>0</v>
      </c>
      <c r="I54" s="257">
        <f t="shared" si="5"/>
        <v>0</v>
      </c>
      <c r="J54" s="257">
        <f t="shared" si="5"/>
        <v>0</v>
      </c>
      <c r="K54" s="257">
        <f t="shared" si="5"/>
        <v>0</v>
      </c>
      <c r="L54" s="257">
        <f t="shared" si="5"/>
        <v>0</v>
      </c>
      <c r="M54" s="257">
        <f t="shared" si="5"/>
        <v>0</v>
      </c>
    </row>
    <row r="55" spans="1:13" s="195" customFormat="1" x14ac:dyDescent="0.2">
      <c r="A55" s="164"/>
      <c r="B55" s="164"/>
      <c r="F55" s="198"/>
    </row>
    <row r="56" spans="1:13" x14ac:dyDescent="0.2">
      <c r="A56" s="283"/>
      <c r="B56" s="283"/>
      <c r="C56" s="284"/>
      <c r="D56" s="282">
        <f>+IG!F21</f>
        <v>44926</v>
      </c>
      <c r="E56" s="281">
        <f>+IG!F23</f>
        <v>44561</v>
      </c>
      <c r="G56" s="331">
        <f>+D56</f>
        <v>44926</v>
      </c>
      <c r="H56" s="332"/>
      <c r="I56" s="332"/>
      <c r="J56" s="332"/>
      <c r="K56" s="332"/>
      <c r="L56" s="332"/>
      <c r="M56" s="333"/>
    </row>
    <row r="57" spans="1:13" s="195" customFormat="1" x14ac:dyDescent="0.2">
      <c r="A57" s="264" t="s">
        <v>305</v>
      </c>
      <c r="B57" s="279" t="s">
        <v>41</v>
      </c>
      <c r="C57" s="280" t="s">
        <v>240</v>
      </c>
      <c r="D57" s="200">
        <f>SUMIFS(IN!F:F,IN!G:G,$D$4,IN!I:I,'G&amp;V'!A57)</f>
        <v>0</v>
      </c>
      <c r="E57" s="200">
        <f>SUMIFS(IN!F:F,IN!G:G,'G&amp;V'!$E$4,IN!I:I,'G&amp;V'!A57)</f>
        <v>0</v>
      </c>
      <c r="F57" s="198"/>
      <c r="G57" s="201">
        <f>SUMIFS(IN!$F:$F,IN!$G:$G,$D$4,IN!$I:$I,$A57,IN!$J:$J,G$4)</f>
        <v>0</v>
      </c>
      <c r="H57" s="201">
        <f>SUMIFS(IN!$F:$F,IN!$G:$G,$D$4,IN!$I:$I,$A57,IN!$J:$J,H$4)</f>
        <v>0</v>
      </c>
      <c r="I57" s="201">
        <f>SUMIFS(IN!$F:$F,IN!$G:$G,$D$4,IN!$I:$I,$A57,IN!$J:$J,I$4)</f>
        <v>0</v>
      </c>
      <c r="J57" s="201">
        <f>SUMIFS(IN!$F:$F,IN!$G:$G,$D$4,IN!$I:$I,$A57,IN!$J:$J,J$4)</f>
        <v>0</v>
      </c>
      <c r="K57" s="201">
        <f>SUMIFS(IN!$F:$F,IN!$G:$G,$D$4,IN!$I:$I,$A57,IN!$J:$J,K$4)</f>
        <v>0</v>
      </c>
      <c r="L57" s="201">
        <f>SUMIFS(IN!$F:$F,IN!$G:$G,$D$4,IN!$I:$I,$A57,IN!$J:$J,L$4)</f>
        <v>0</v>
      </c>
      <c r="M57" s="201">
        <f>SUMIFS(IN!$F:$F,IN!$G:$G,$D$4,IN!$I:$I,$A57,IN!$J:$J,M$4)</f>
        <v>0</v>
      </c>
    </row>
    <row r="58" spans="1:13" s="195" customFormat="1" x14ac:dyDescent="0.2">
      <c r="A58" s="62" t="s">
        <v>329</v>
      </c>
      <c r="B58" s="274" t="s">
        <v>41</v>
      </c>
      <c r="C58" s="275" t="s">
        <v>241</v>
      </c>
      <c r="D58" s="200">
        <f>SUMIFS(IN!F:F,IN!G:G,$D$4,IN!I:I,'G&amp;V'!A58)</f>
        <v>0</v>
      </c>
      <c r="E58" s="200">
        <f>SUMIFS(IN!F:F,IN!G:G,'G&amp;V'!$E$4,IN!I:I,'G&amp;V'!A58)</f>
        <v>0</v>
      </c>
      <c r="F58" s="198"/>
      <c r="G58" s="201">
        <f>SUMIFS(IN!$F:$F,IN!$G:$G,$D$4,IN!$I:$I,$A58,IN!$J:$J,G$4)</f>
        <v>0</v>
      </c>
      <c r="H58" s="201">
        <f>SUMIFS(IN!$F:$F,IN!$G:$G,$D$4,IN!$I:$I,$A58,IN!$J:$J,H$4)</f>
        <v>0</v>
      </c>
      <c r="I58" s="201">
        <f>SUMIFS(IN!$F:$F,IN!$G:$G,$D$4,IN!$I:$I,$A58,IN!$J:$J,I$4)</f>
        <v>0</v>
      </c>
      <c r="J58" s="201">
        <f>SUMIFS(IN!$F:$F,IN!$G:$G,$D$4,IN!$I:$I,$A58,IN!$J:$J,J$4)</f>
        <v>0</v>
      </c>
      <c r="K58" s="201">
        <f>SUMIFS(IN!$F:$F,IN!$G:$G,$D$4,IN!$I:$I,$A58,IN!$J:$J,K$4)</f>
        <v>0</v>
      </c>
      <c r="L58" s="201">
        <f>SUMIFS(IN!$F:$F,IN!$G:$G,$D$4,IN!$I:$I,$A58,IN!$J:$J,L$4)</f>
        <v>0</v>
      </c>
      <c r="M58" s="201">
        <f>SUMIFS(IN!$F:$F,IN!$G:$G,$D$4,IN!$I:$I,$A58,IN!$J:$J,M$4)</f>
        <v>0</v>
      </c>
    </row>
    <row r="59" spans="1:13" s="195" customFormat="1" x14ac:dyDescent="0.2">
      <c r="A59" s="62" t="s">
        <v>330</v>
      </c>
      <c r="B59" s="274" t="s">
        <v>41</v>
      </c>
      <c r="C59" s="275" t="s">
        <v>241</v>
      </c>
      <c r="D59" s="200">
        <f>SUMIFS(IN!F:F,IN!G:G,$D$4,IN!I:I,'G&amp;V'!A59)</f>
        <v>0</v>
      </c>
      <c r="E59" s="200">
        <f>SUMIFS(IN!F:F,IN!G:G,'G&amp;V'!$E$4,IN!I:I,'G&amp;V'!A59)</f>
        <v>0</v>
      </c>
      <c r="F59" s="198"/>
      <c r="G59" s="201">
        <f>SUMIFS(IN!$F:$F,IN!$G:$G,$D$4,IN!$I:$I,$A59,IN!$J:$J,G$4)</f>
        <v>0</v>
      </c>
      <c r="H59" s="201">
        <f>SUMIFS(IN!$F:$F,IN!$G:$G,$D$4,IN!$I:$I,$A59,IN!$J:$J,H$4)</f>
        <v>0</v>
      </c>
      <c r="I59" s="201">
        <f>SUMIFS(IN!$F:$F,IN!$G:$G,$D$4,IN!$I:$I,$A59,IN!$J:$J,I$4)</f>
        <v>0</v>
      </c>
      <c r="J59" s="201">
        <f>SUMIFS(IN!$F:$F,IN!$G:$G,$D$4,IN!$I:$I,$A59,IN!$J:$J,J$4)</f>
        <v>0</v>
      </c>
      <c r="K59" s="201">
        <f>SUMIFS(IN!$F:$F,IN!$G:$G,$D$4,IN!$I:$I,$A59,IN!$J:$J,K$4)</f>
        <v>0</v>
      </c>
      <c r="L59" s="201">
        <f>SUMIFS(IN!$F:$F,IN!$G:$G,$D$4,IN!$I:$I,$A59,IN!$J:$J,L$4)</f>
        <v>0</v>
      </c>
      <c r="M59" s="201">
        <f>SUMIFS(IN!$F:$F,IN!$G:$G,$D$4,IN!$I:$I,$A59,IN!$J:$J,M$4)</f>
        <v>0</v>
      </c>
    </row>
    <row r="60" spans="1:13" s="195" customFormat="1" x14ac:dyDescent="0.2">
      <c r="A60" s="62"/>
      <c r="B60" s="274"/>
      <c r="C60" s="275"/>
      <c r="D60" s="200">
        <f>SUMIFS(IN!F:F,IN!G:G,$D$4,IN!I:I,'G&amp;V'!A60)</f>
        <v>0</v>
      </c>
      <c r="E60" s="200">
        <f>SUMIFS(IN!F:F,IN!G:G,'G&amp;V'!$E$4,IN!I:I,'G&amp;V'!A60)</f>
        <v>0</v>
      </c>
      <c r="F60" s="198"/>
      <c r="G60" s="201">
        <f>SUMIFS(IN!$F:$F,IN!$G:$G,$D$4,IN!$I:$I,$A60,IN!$J:$J,G$4)</f>
        <v>0</v>
      </c>
      <c r="H60" s="201">
        <f>SUMIFS(IN!$F:$F,IN!$G:$G,$D$4,IN!$I:$I,$A60,IN!$J:$J,H$4)</f>
        <v>0</v>
      </c>
      <c r="I60" s="201">
        <f>SUMIFS(IN!$F:$F,IN!$G:$G,$D$4,IN!$I:$I,$A60,IN!$J:$J,I$4)</f>
        <v>0</v>
      </c>
      <c r="J60" s="201">
        <f>SUMIFS(IN!$F:$F,IN!$G:$G,$D$4,IN!$I:$I,$A60,IN!$J:$J,J$4)</f>
        <v>0</v>
      </c>
      <c r="K60" s="201">
        <f>SUMIFS(IN!$F:$F,IN!$G:$G,$D$4,IN!$I:$I,$A60,IN!$J:$J,K$4)</f>
        <v>0</v>
      </c>
      <c r="L60" s="201">
        <f>SUMIFS(IN!$F:$F,IN!$G:$G,$D$4,IN!$I:$I,$A60,IN!$J:$J,L$4)</f>
        <v>0</v>
      </c>
      <c r="M60" s="201">
        <f>SUMIFS(IN!$F:$F,IN!$G:$G,$D$4,IN!$I:$I,$A60,IN!$J:$J,M$4)</f>
        <v>0</v>
      </c>
    </row>
    <row r="61" spans="1:13" s="195" customFormat="1" hidden="1" x14ac:dyDescent="0.2">
      <c r="A61" s="62"/>
      <c r="B61" s="274"/>
      <c r="C61" s="275"/>
      <c r="D61" s="200">
        <f>SUMIFS(IN!F:F,IN!G:G,$D$4,IN!I:I,'G&amp;V'!A61)</f>
        <v>0</v>
      </c>
      <c r="E61" s="200">
        <f>SUMIFS(IN!F:F,IN!G:G,'G&amp;V'!$E$4,IN!I:I,'G&amp;V'!A61)</f>
        <v>0</v>
      </c>
      <c r="F61" s="198"/>
      <c r="G61" s="201">
        <f>SUMIFS(IN!$F:$F,IN!$G:$G,$D$4,IN!$I:$I,$A61,IN!$J:$J,G$4)</f>
        <v>0</v>
      </c>
      <c r="H61" s="201">
        <f>SUMIFS(IN!$F:$F,IN!$G:$G,$D$4,IN!$I:$I,$A61,IN!$J:$J,H$4)</f>
        <v>0</v>
      </c>
      <c r="I61" s="201">
        <f>SUMIFS(IN!$F:$F,IN!$G:$G,$D$4,IN!$I:$I,$A61,IN!$J:$J,I$4)</f>
        <v>0</v>
      </c>
      <c r="J61" s="201">
        <f>SUMIFS(IN!$F:$F,IN!$G:$G,$D$4,IN!$I:$I,$A61,IN!$J:$J,J$4)</f>
        <v>0</v>
      </c>
      <c r="K61" s="201">
        <f>SUMIFS(IN!$F:$F,IN!$G:$G,$D$4,IN!$I:$I,$A61,IN!$J:$J,K$4)</f>
        <v>0</v>
      </c>
      <c r="L61" s="201">
        <f>SUMIFS(IN!$F:$F,IN!$G:$G,$D$4,IN!$I:$I,$A61,IN!$J:$J,L$4)</f>
        <v>0</v>
      </c>
      <c r="M61" s="201">
        <f>SUMIFS(IN!$F:$F,IN!$G:$G,$D$4,IN!$I:$I,$A61,IN!$J:$J,M$4)</f>
        <v>0</v>
      </c>
    </row>
    <row r="62" spans="1:13" s="195" customFormat="1" hidden="1" x14ac:dyDescent="0.2">
      <c r="A62" s="62"/>
      <c r="B62" s="274"/>
      <c r="C62" s="275"/>
      <c r="D62" s="200">
        <f>SUMIFS(IN!F:F,IN!G:G,$D$4,IN!I:I,'G&amp;V'!A62)</f>
        <v>0</v>
      </c>
      <c r="E62" s="200">
        <f>SUMIFS(IN!F:F,IN!G:G,'G&amp;V'!$E$4,IN!I:I,'G&amp;V'!A62)</f>
        <v>0</v>
      </c>
      <c r="F62" s="198"/>
      <c r="G62" s="201">
        <f>SUMIFS(IN!$F:$F,IN!$G:$G,$D$4,IN!$I:$I,$A62,IN!$J:$J,G$4)</f>
        <v>0</v>
      </c>
      <c r="H62" s="201">
        <f>SUMIFS(IN!$F:$F,IN!$G:$G,$D$4,IN!$I:$I,$A62,IN!$J:$J,H$4)</f>
        <v>0</v>
      </c>
      <c r="I62" s="201">
        <f>SUMIFS(IN!$F:$F,IN!$G:$G,$D$4,IN!$I:$I,$A62,IN!$J:$J,I$4)</f>
        <v>0</v>
      </c>
      <c r="J62" s="201">
        <f>SUMIFS(IN!$F:$F,IN!$G:$G,$D$4,IN!$I:$I,$A62,IN!$J:$J,J$4)</f>
        <v>0</v>
      </c>
      <c r="K62" s="201">
        <f>SUMIFS(IN!$F:$F,IN!$G:$G,$D$4,IN!$I:$I,$A62,IN!$J:$J,K$4)</f>
        <v>0</v>
      </c>
      <c r="L62" s="201">
        <f>SUMIFS(IN!$F:$F,IN!$G:$G,$D$4,IN!$I:$I,$A62,IN!$J:$J,L$4)</f>
        <v>0</v>
      </c>
      <c r="M62" s="201">
        <f>SUMIFS(IN!$F:$F,IN!$G:$G,$D$4,IN!$I:$I,$A62,IN!$J:$J,M$4)</f>
        <v>0</v>
      </c>
    </row>
    <row r="63" spans="1:13" s="195" customFormat="1" hidden="1" x14ac:dyDescent="0.2">
      <c r="A63" s="62"/>
      <c r="B63" s="274"/>
      <c r="C63" s="275"/>
      <c r="D63" s="200">
        <f>SUMIFS(IN!F:F,IN!G:G,$D$4,IN!I:I,'G&amp;V'!A63)</f>
        <v>0</v>
      </c>
      <c r="E63" s="200">
        <f>SUMIFS(IN!F:F,IN!G:G,'G&amp;V'!$E$4,IN!I:I,'G&amp;V'!A63)</f>
        <v>0</v>
      </c>
      <c r="F63" s="198"/>
      <c r="G63" s="201">
        <f>SUMIFS(IN!$F:$F,IN!$G:$G,$D$4,IN!$I:$I,$A63,IN!$J:$J,G$4)</f>
        <v>0</v>
      </c>
      <c r="H63" s="201">
        <f>SUMIFS(IN!$F:$F,IN!$G:$G,$D$4,IN!$I:$I,$A63,IN!$J:$J,H$4)</f>
        <v>0</v>
      </c>
      <c r="I63" s="201">
        <f>SUMIFS(IN!$F:$F,IN!$G:$G,$D$4,IN!$I:$I,$A63,IN!$J:$J,I$4)</f>
        <v>0</v>
      </c>
      <c r="J63" s="201">
        <f>SUMIFS(IN!$F:$F,IN!$G:$G,$D$4,IN!$I:$I,$A63,IN!$J:$J,J$4)</f>
        <v>0</v>
      </c>
      <c r="K63" s="201">
        <f>SUMIFS(IN!$F:$F,IN!$G:$G,$D$4,IN!$I:$I,$A63,IN!$J:$J,K$4)</f>
        <v>0</v>
      </c>
      <c r="L63" s="201">
        <f>SUMIFS(IN!$F:$F,IN!$G:$G,$D$4,IN!$I:$I,$A63,IN!$J:$J,L$4)</f>
        <v>0</v>
      </c>
      <c r="M63" s="201">
        <f>SUMIFS(IN!$F:$F,IN!$G:$G,$D$4,IN!$I:$I,$A63,IN!$J:$J,M$4)</f>
        <v>0</v>
      </c>
    </row>
    <row r="64" spans="1:13" s="195" customFormat="1" hidden="1" x14ac:dyDescent="0.2">
      <c r="A64" s="62"/>
      <c r="B64" s="279"/>
      <c r="C64" s="280"/>
      <c r="D64" s="200">
        <f>SUMIFS(IN!F:F,IN!G:G,$D$4,IN!I:I,'G&amp;V'!A64)</f>
        <v>0</v>
      </c>
      <c r="E64" s="200">
        <f>SUMIFS(IN!F:F,IN!G:G,'G&amp;V'!$E$4,IN!I:I,'G&amp;V'!A64)</f>
        <v>0</v>
      </c>
      <c r="F64" s="198"/>
      <c r="G64" s="201">
        <f>SUMIFS(IN!$F:$F,IN!$G:$G,$D$4,IN!$I:$I,$A64,IN!$J:$J,G$4)</f>
        <v>0</v>
      </c>
      <c r="H64" s="201">
        <f>SUMIFS(IN!$F:$F,IN!$G:$G,$D$4,IN!$I:$I,$A64,IN!$J:$J,H$4)</f>
        <v>0</v>
      </c>
      <c r="I64" s="201">
        <f>SUMIFS(IN!$F:$F,IN!$G:$G,$D$4,IN!$I:$I,$A64,IN!$J:$J,I$4)</f>
        <v>0</v>
      </c>
      <c r="J64" s="201">
        <f>SUMIFS(IN!$F:$F,IN!$G:$G,$D$4,IN!$I:$I,$A64,IN!$J:$J,J$4)</f>
        <v>0</v>
      </c>
      <c r="K64" s="201">
        <f>SUMIFS(IN!$F:$F,IN!$G:$G,$D$4,IN!$I:$I,$A64,IN!$J:$J,K$4)</f>
        <v>0</v>
      </c>
      <c r="L64" s="201">
        <f>SUMIFS(IN!$F:$F,IN!$G:$G,$D$4,IN!$I:$I,$A64,IN!$J:$J,L$4)</f>
        <v>0</v>
      </c>
      <c r="M64" s="201">
        <f>SUMIFS(IN!$F:$F,IN!$G:$G,$D$4,IN!$I:$I,$A64,IN!$J:$J,M$4)</f>
        <v>0</v>
      </c>
    </row>
    <row r="65" spans="1:13" s="195" customFormat="1" hidden="1" x14ac:dyDescent="0.2">
      <c r="A65" s="62"/>
      <c r="B65" s="274"/>
      <c r="C65" s="275"/>
      <c r="D65" s="200">
        <f>SUMIFS(IN!F:F,IN!G:G,$D$4,IN!I:I,'G&amp;V'!A65)</f>
        <v>0</v>
      </c>
      <c r="E65" s="200">
        <f>SUMIFS(IN!F:F,IN!G:G,'G&amp;V'!$E$4,IN!I:I,'G&amp;V'!A65)</f>
        <v>0</v>
      </c>
      <c r="F65" s="198"/>
      <c r="G65" s="201">
        <f>SUMIFS(IN!$F:$F,IN!$G:$G,$D$4,IN!$I:$I,$A65,IN!$J:$J,G$4)</f>
        <v>0</v>
      </c>
      <c r="H65" s="201">
        <f>SUMIFS(IN!$F:$F,IN!$G:$G,$D$4,IN!$I:$I,$A65,IN!$J:$J,H$4)</f>
        <v>0</v>
      </c>
      <c r="I65" s="201">
        <f>SUMIFS(IN!$F:$F,IN!$G:$G,$D$4,IN!$I:$I,$A65,IN!$J:$J,I$4)</f>
        <v>0</v>
      </c>
      <c r="J65" s="201">
        <f>SUMIFS(IN!$F:$F,IN!$G:$G,$D$4,IN!$I:$I,$A65,IN!$J:$J,J$4)</f>
        <v>0</v>
      </c>
      <c r="K65" s="201">
        <f>SUMIFS(IN!$F:$F,IN!$G:$G,$D$4,IN!$I:$I,$A65,IN!$J:$J,K$4)</f>
        <v>0</v>
      </c>
      <c r="L65" s="201">
        <f>SUMIFS(IN!$F:$F,IN!$G:$G,$D$4,IN!$I:$I,$A65,IN!$J:$J,L$4)</f>
        <v>0</v>
      </c>
      <c r="M65" s="201">
        <f>SUMIFS(IN!$F:$F,IN!$G:$G,$D$4,IN!$I:$I,$A65,IN!$J:$J,M$4)</f>
        <v>0</v>
      </c>
    </row>
    <row r="66" spans="1:13" x14ac:dyDescent="0.2">
      <c r="A66" s="211" t="s">
        <v>271</v>
      </c>
      <c r="B66" s="277"/>
      <c r="C66" s="277"/>
      <c r="D66" s="257">
        <f>SUM(D57:D65)</f>
        <v>0</v>
      </c>
      <c r="E66" s="257">
        <f>SUM(E57:E65)</f>
        <v>0</v>
      </c>
      <c r="G66" s="257">
        <f t="shared" ref="G66:M66" si="6">SUM(G57:G65)</f>
        <v>0</v>
      </c>
      <c r="H66" s="257">
        <f t="shared" si="6"/>
        <v>0</v>
      </c>
      <c r="I66" s="257">
        <f t="shared" si="6"/>
        <v>0</v>
      </c>
      <c r="J66" s="257">
        <f t="shared" si="6"/>
        <v>0</v>
      </c>
      <c r="K66" s="257">
        <f t="shared" si="6"/>
        <v>0</v>
      </c>
      <c r="L66" s="257">
        <f t="shared" si="6"/>
        <v>0</v>
      </c>
      <c r="M66" s="257">
        <f t="shared" si="6"/>
        <v>0</v>
      </c>
    </row>
    <row r="67" spans="1:13" s="195" customFormat="1" hidden="1" x14ac:dyDescent="0.2">
      <c r="A67" s="164"/>
      <c r="B67" s="164"/>
      <c r="F67" s="198"/>
    </row>
    <row r="68" spans="1:13" hidden="1" x14ac:dyDescent="0.2">
      <c r="A68" s="283"/>
      <c r="B68" s="283"/>
      <c r="C68" s="284"/>
      <c r="D68" s="306">
        <f>+D4</f>
        <v>2022</v>
      </c>
      <c r="E68" s="305">
        <f>+E4</f>
        <v>2021</v>
      </c>
      <c r="G68" s="328">
        <f>+D68</f>
        <v>2022</v>
      </c>
      <c r="H68" s="332"/>
      <c r="I68" s="332"/>
      <c r="J68" s="332"/>
      <c r="K68" s="332"/>
      <c r="L68" s="332"/>
      <c r="M68" s="333"/>
    </row>
    <row r="69" spans="1:13" s="195" customFormat="1" hidden="1" x14ac:dyDescent="0.2">
      <c r="A69" s="307" t="s">
        <v>278</v>
      </c>
      <c r="B69" s="274" t="s">
        <v>42</v>
      </c>
      <c r="C69" s="275" t="s">
        <v>93</v>
      </c>
      <c r="D69" s="200">
        <f>SUMIFS(IN!F:F,IN!G:G,$D$4,IN!I:I,'G&amp;V'!A69)</f>
        <v>0</v>
      </c>
      <c r="E69" s="200">
        <f>SUMIFS(IN!F:F,IN!G:G,'G&amp;V'!$E$4,IN!I:I,'G&amp;V'!A69)</f>
        <v>0</v>
      </c>
      <c r="F69" s="198"/>
      <c r="G69" s="201">
        <f>SUMIFS(IN!$F:$F,IN!$G:$G,$D$4,IN!$I:$I,$A69,IN!$J:$J,G$4)</f>
        <v>0</v>
      </c>
      <c r="H69" s="201">
        <f>SUMIFS(IN!$F:$F,IN!$G:$G,$D$4,IN!$I:$I,$A69,IN!$J:$J,H$4)</f>
        <v>0</v>
      </c>
      <c r="I69" s="201">
        <f>SUMIFS(IN!$F:$F,IN!$G:$G,$D$4,IN!$I:$I,$A69,IN!$J:$J,I$4)</f>
        <v>0</v>
      </c>
      <c r="J69" s="201">
        <f>SUMIFS(IN!$F:$F,IN!$G:$G,$D$4,IN!$I:$I,$A69,IN!$J:$J,J$4)</f>
        <v>0</v>
      </c>
      <c r="K69" s="201">
        <f>SUMIFS(IN!$F:$F,IN!$G:$G,$D$4,IN!$I:$I,$A69,IN!$J:$J,K$4)</f>
        <v>0</v>
      </c>
      <c r="L69" s="201">
        <f>SUMIFS(IN!$F:$F,IN!$G:$G,$D$4,IN!$I:$I,$A69,IN!$J:$J,L$4)</f>
        <v>0</v>
      </c>
      <c r="M69" s="201">
        <f>SUMIFS(IN!$F:$F,IN!$G:$G,$D$4,IN!$I:$I,$A69,IN!$J:$J,M$4)</f>
        <v>0</v>
      </c>
    </row>
    <row r="70" spans="1:13" s="195" customFormat="1" hidden="1" x14ac:dyDescent="0.2">
      <c r="A70" s="308" t="s">
        <v>279</v>
      </c>
      <c r="B70" s="274" t="s">
        <v>42</v>
      </c>
      <c r="C70" s="275" t="s">
        <v>93</v>
      </c>
      <c r="D70" s="200">
        <f>SUMIFS(IN!F:F,IN!G:G,$D$4,IN!I:I,'G&amp;V'!A70)</f>
        <v>0</v>
      </c>
      <c r="E70" s="200">
        <f>SUMIFS(IN!F:F,IN!G:G,'G&amp;V'!$E$4,IN!I:I,'G&amp;V'!A70)</f>
        <v>0</v>
      </c>
      <c r="F70" s="198"/>
      <c r="G70" s="201">
        <f>SUMIFS(IN!$F:$F,IN!$G:$G,$D$4,IN!$I:$I,$A70,IN!$J:$J,G$4)</f>
        <v>0</v>
      </c>
      <c r="H70" s="201">
        <f>SUMIFS(IN!$F:$F,IN!$G:$G,$D$4,IN!$I:$I,$A70,IN!$J:$J,H$4)</f>
        <v>0</v>
      </c>
      <c r="I70" s="201">
        <f>SUMIFS(IN!$F:$F,IN!$G:$G,$D$4,IN!$I:$I,$A70,IN!$J:$J,I$4)</f>
        <v>0</v>
      </c>
      <c r="J70" s="201">
        <f>SUMIFS(IN!$F:$F,IN!$G:$G,$D$4,IN!$I:$I,$A70,IN!$J:$J,J$4)</f>
        <v>0</v>
      </c>
      <c r="K70" s="201">
        <f>SUMIFS(IN!$F:$F,IN!$G:$G,$D$4,IN!$I:$I,$A70,IN!$J:$J,K$4)</f>
        <v>0</v>
      </c>
      <c r="L70" s="201">
        <f>SUMIFS(IN!$F:$F,IN!$G:$G,$D$4,IN!$I:$I,$A70,IN!$J:$J,L$4)</f>
        <v>0</v>
      </c>
      <c r="M70" s="201">
        <f>SUMIFS(IN!$F:$F,IN!$G:$G,$D$4,IN!$I:$I,$A70,IN!$J:$J,M$4)</f>
        <v>0</v>
      </c>
    </row>
    <row r="71" spans="1:13" s="195" customFormat="1" hidden="1" x14ac:dyDescent="0.2">
      <c r="A71" s="308" t="s">
        <v>280</v>
      </c>
      <c r="B71" s="274" t="s">
        <v>43</v>
      </c>
      <c r="C71" s="275" t="s">
        <v>93</v>
      </c>
      <c r="D71" s="200">
        <f>SUMIFS(IN!F:F,IN!G:G,$D$4,IN!I:I,'G&amp;V'!A71)</f>
        <v>0</v>
      </c>
      <c r="E71" s="200">
        <f>SUMIFS(IN!F:F,IN!G:G,'G&amp;V'!$E$4,IN!I:I,'G&amp;V'!A71)</f>
        <v>0</v>
      </c>
      <c r="F71" s="198"/>
      <c r="G71" s="201">
        <f>SUMIFS(IN!$F:$F,IN!$G:$G,$D$4,IN!$I:$I,$A71,IN!$J:$J,G$4)</f>
        <v>0</v>
      </c>
      <c r="H71" s="201">
        <f>SUMIFS(IN!$F:$F,IN!$G:$G,$D$4,IN!$I:$I,$A71,IN!$J:$J,H$4)</f>
        <v>0</v>
      </c>
      <c r="I71" s="201">
        <f>SUMIFS(IN!$F:$F,IN!$G:$G,$D$4,IN!$I:$I,$A71,IN!$J:$J,I$4)</f>
        <v>0</v>
      </c>
      <c r="J71" s="201">
        <f>SUMIFS(IN!$F:$F,IN!$G:$G,$D$4,IN!$I:$I,$A71,IN!$J:$J,J$4)</f>
        <v>0</v>
      </c>
      <c r="K71" s="201">
        <f>SUMIFS(IN!$F:$F,IN!$G:$G,$D$4,IN!$I:$I,$A71,IN!$J:$J,K$4)</f>
        <v>0</v>
      </c>
      <c r="L71" s="201">
        <f>SUMIFS(IN!$F:$F,IN!$G:$G,$D$4,IN!$I:$I,$A71,IN!$J:$J,L$4)</f>
        <v>0</v>
      </c>
      <c r="M71" s="201">
        <f>SUMIFS(IN!$F:$F,IN!$G:$G,$D$4,IN!$I:$I,$A71,IN!$J:$J,M$4)</f>
        <v>0</v>
      </c>
    </row>
    <row r="72" spans="1:13" s="195" customFormat="1" hidden="1" x14ac:dyDescent="0.2">
      <c r="A72" s="308"/>
      <c r="B72" s="274"/>
      <c r="C72" s="275"/>
      <c r="D72" s="200">
        <f>SUMIFS(IN!F:F,IN!G:G,$D$4,IN!I:I,'G&amp;V'!A72)</f>
        <v>0</v>
      </c>
      <c r="E72" s="200">
        <f>SUMIFS(IN!F:F,IN!G:G,'G&amp;V'!$E$4,IN!I:I,'G&amp;V'!A72)</f>
        <v>0</v>
      </c>
      <c r="F72" s="198"/>
      <c r="G72" s="201">
        <f>SUMIFS(IN!$F:$F,IN!$G:$G,$D$4,IN!$I:$I,$A72,IN!$J:$J,G$4)</f>
        <v>0</v>
      </c>
      <c r="H72" s="201">
        <f>SUMIFS(IN!$F:$F,IN!$G:$G,$D$4,IN!$I:$I,$A72,IN!$J:$J,H$4)</f>
        <v>0</v>
      </c>
      <c r="I72" s="201">
        <f>SUMIFS(IN!$F:$F,IN!$G:$G,$D$4,IN!$I:$I,$A72,IN!$J:$J,I$4)</f>
        <v>0</v>
      </c>
      <c r="J72" s="201">
        <f>SUMIFS(IN!$F:$F,IN!$G:$G,$D$4,IN!$I:$I,$A72,IN!$J:$J,J$4)</f>
        <v>0</v>
      </c>
      <c r="K72" s="201">
        <f>SUMIFS(IN!$F:$F,IN!$G:$G,$D$4,IN!$I:$I,$A72,IN!$J:$J,K$4)</f>
        <v>0</v>
      </c>
      <c r="L72" s="201">
        <f>SUMIFS(IN!$F:$F,IN!$G:$G,$D$4,IN!$I:$I,$A72,IN!$J:$J,L$4)</f>
        <v>0</v>
      </c>
      <c r="M72" s="201">
        <f>SUMIFS(IN!$F:$F,IN!$G:$G,$D$4,IN!$I:$I,$A72,IN!$J:$J,M$4)</f>
        <v>0</v>
      </c>
    </row>
    <row r="73" spans="1:13" s="195" customFormat="1" hidden="1" x14ac:dyDescent="0.2">
      <c r="A73" s="308"/>
      <c r="B73" s="274"/>
      <c r="C73" s="275"/>
      <c r="D73" s="200">
        <f>SUMIFS(IN!F:F,IN!G:G,$D$4,IN!I:I,'G&amp;V'!A73)</f>
        <v>0</v>
      </c>
      <c r="E73" s="200">
        <f>SUMIFS(IN!F:F,IN!G:G,'G&amp;V'!$E$4,IN!I:I,'G&amp;V'!A73)</f>
        <v>0</v>
      </c>
      <c r="F73" s="198"/>
      <c r="G73" s="201">
        <f>SUMIFS(IN!$F:$F,IN!$G:$G,$D$4,IN!$I:$I,$A73,IN!$J:$J,G$4)</f>
        <v>0</v>
      </c>
      <c r="H73" s="201">
        <f>SUMIFS(IN!$F:$F,IN!$G:$G,$D$4,IN!$I:$I,$A73,IN!$J:$J,H$4)</f>
        <v>0</v>
      </c>
      <c r="I73" s="201">
        <f>SUMIFS(IN!$F:$F,IN!$G:$G,$D$4,IN!$I:$I,$A73,IN!$J:$J,I$4)</f>
        <v>0</v>
      </c>
      <c r="J73" s="201">
        <f>SUMIFS(IN!$F:$F,IN!$G:$G,$D$4,IN!$I:$I,$A73,IN!$J:$J,J$4)</f>
        <v>0</v>
      </c>
      <c r="K73" s="201">
        <f>SUMIFS(IN!$F:$F,IN!$G:$G,$D$4,IN!$I:$I,$A73,IN!$J:$J,K$4)</f>
        <v>0</v>
      </c>
      <c r="L73" s="201">
        <f>SUMIFS(IN!$F:$F,IN!$G:$G,$D$4,IN!$I:$I,$A73,IN!$J:$J,L$4)</f>
        <v>0</v>
      </c>
      <c r="M73" s="201">
        <f>SUMIFS(IN!$F:$F,IN!$G:$G,$D$4,IN!$I:$I,$A73,IN!$J:$J,M$4)</f>
        <v>0</v>
      </c>
    </row>
    <row r="74" spans="1:13" hidden="1" x14ac:dyDescent="0.2">
      <c r="A74" s="211" t="s">
        <v>277</v>
      </c>
      <c r="B74" s="277"/>
      <c r="C74" s="277"/>
      <c r="D74" s="257">
        <f>SUM(D69:D73)</f>
        <v>0</v>
      </c>
      <c r="E74" s="257">
        <f>SUM(E69:E73)</f>
        <v>0</v>
      </c>
      <c r="G74" s="257">
        <f>SUM(G69:G73)</f>
        <v>0</v>
      </c>
      <c r="H74" s="257">
        <f t="shared" ref="H74:M74" si="7">SUM(H69:H73)</f>
        <v>0</v>
      </c>
      <c r="I74" s="257">
        <f t="shared" si="7"/>
        <v>0</v>
      </c>
      <c r="J74" s="257">
        <f t="shared" si="7"/>
        <v>0</v>
      </c>
      <c r="K74" s="257">
        <f t="shared" si="7"/>
        <v>0</v>
      </c>
      <c r="L74" s="257">
        <f t="shared" si="7"/>
        <v>0</v>
      </c>
      <c r="M74" s="257">
        <f t="shared" si="7"/>
        <v>0</v>
      </c>
    </row>
    <row r="76" spans="1:13" x14ac:dyDescent="0.2">
      <c r="A76" s="301" t="s">
        <v>272</v>
      </c>
      <c r="C76" s="301"/>
      <c r="D76" s="304" t="str">
        <f>IF(ROUND(D54-'RUNTS DEF'!G68,2)=0,"OK","DIFF. "&amp;ROUND(D54-'RUNTS DEF'!G68,2)&amp;" €")</f>
        <v>OK</v>
      </c>
      <c r="E76" s="304" t="str">
        <f>IF(ROUND(E54-'RUNTS DEF'!H68,2)=0,"OK","DIFF. "&amp;ROUND(E54-'RUNTS DEF'!H68,2)&amp;" €")</f>
        <v>OK</v>
      </c>
      <c r="F76" s="300"/>
    </row>
    <row r="77" spans="1:13" x14ac:dyDescent="0.2">
      <c r="A77" s="301" t="s">
        <v>273</v>
      </c>
      <c r="C77" s="301"/>
      <c r="D77" s="304" t="str">
        <f>IF(ROUND(D66-'RUNTS DEF'!G72-'RUNTS DEF'!G73,2)=0,"OK","DIFF. "&amp;ROUND(D66-'RUNTS DEF'!G72-'RUNTS DEF'!G73,2)&amp;" €")</f>
        <v>OK</v>
      </c>
      <c r="E77" s="304" t="str">
        <f>IF(ROUND(E66-'RUNTS DEF'!H72-'RUNTS DEF'!H73,2)=0,"OK","DIFF. "&amp;ROUND(E66-'RUNTS DEF'!H72-'RUNTS DEF'!H73,2)&amp;" €")</f>
        <v>OK</v>
      </c>
      <c r="F77" s="300"/>
    </row>
    <row r="78" spans="1:13" x14ac:dyDescent="0.2">
      <c r="A78" s="301"/>
      <c r="C78" s="301"/>
      <c r="D78" s="301"/>
      <c r="E78" s="301"/>
      <c r="F78" s="300"/>
    </row>
    <row r="79" spans="1:13" x14ac:dyDescent="0.2">
      <c r="A79" s="302" t="s">
        <v>274</v>
      </c>
      <c r="C79" s="301"/>
      <c r="D79" s="304" t="str">
        <f>IF(ROUND(D54-D66+E66,2)=0,"OK","DIFF. "&amp;ROUND(D54-D66+E66,2)&amp;" €")</f>
        <v>OK</v>
      </c>
      <c r="E79" s="303"/>
      <c r="F79" s="129"/>
    </row>
  </sheetData>
  <sheetProtection algorithmName="SHA-512" hashValue="ijcNFwtvrX2ZDHeM+Mvlqfa/R4Bg5jzsB/KF6CFwnZ+F+HV8HI5bnUZ758GIcN0smWP05ktHZGVu001u1q0bxw==" saltValue="BRAkBM22du3auwtXuaN5LA==" spinCount="100000" sheet="1" formatColumns="0" formatRows="0" autoFilter="0"/>
  <mergeCells count="3">
    <mergeCell ref="G3:M3"/>
    <mergeCell ref="G56:M56"/>
    <mergeCell ref="G68:M68"/>
  </mergeCells>
  <phoneticPr fontId="3" type="noConversion"/>
  <conditionalFormatting sqref="D5:E22 D25:E51">
    <cfRule type="cellIs" dxfId="6" priority="27" stopIfTrue="1" operator="lessThan">
      <formula>0</formula>
    </cfRule>
  </conditionalFormatting>
  <conditionalFormatting sqref="D57:E65">
    <cfRule type="cellIs" dxfId="5" priority="1" stopIfTrue="1" operator="lessThan">
      <formula>0</formula>
    </cfRule>
  </conditionalFormatting>
  <conditionalFormatting sqref="D69:E73">
    <cfRule type="cellIs" dxfId="4" priority="4" stopIfTrue="1" operator="lessThan">
      <formula>0</formula>
    </cfRule>
  </conditionalFormatting>
  <conditionalFormatting sqref="G5:M22">
    <cfRule type="cellIs" dxfId="3" priority="26" stopIfTrue="1" operator="lessThan">
      <formula>0</formula>
    </cfRule>
  </conditionalFormatting>
  <conditionalFormatting sqref="G25:M51">
    <cfRule type="cellIs" dxfId="2" priority="25" stopIfTrue="1" operator="lessThan">
      <formula>0</formula>
    </cfRule>
  </conditionalFormatting>
  <conditionalFormatting sqref="G57:M65">
    <cfRule type="cellIs" dxfId="1" priority="10" stopIfTrue="1" operator="lessThan">
      <formula>0</formula>
    </cfRule>
  </conditionalFormatting>
  <conditionalFormatting sqref="G69:M73">
    <cfRule type="cellIs" dxfId="0" priority="3" stopIfTrue="1" operator="lessThan">
      <formula>0</formula>
    </cfRule>
  </conditionalFormatting>
  <dataValidations count="1">
    <dataValidation type="list" allowBlank="1" showInputMessage="1" showErrorMessage="1" sqref="C5:C22 C69:C73 C25:C51" xr:uid="{F2C92F85-46CD-4EE7-9868-F0A37F573BE2}">
      <formula1>INDIRECT(B5)</formula1>
    </dataValidation>
  </dataValidations>
  <pageMargins left="0.39370078740157483" right="0.15748031496062992" top="0.19685039370078741" bottom="0.35433070866141736" header="0.51181102362204722" footer="0.11811023622047245"/>
  <pageSetup scale="68" orientation="landscape" r:id="rId1"/>
  <headerFooter>
    <oddFooter>&amp;C&amp;"Helvetica Neue,Regular"&amp;11&amp;K000000&amp;P</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27F63C7A-FAF6-4BBE-8B3B-89E71F13075A}">
          <x14:formula1>
            <xm:f>IN!$AA$11:$AA$16</xm:f>
          </x14:formula1>
          <xm:sqref>B5:B22</xm:sqref>
        </x14:dataValidation>
        <x14:dataValidation type="list" allowBlank="1" showInputMessage="1" showErrorMessage="1" xr:uid="{02094B28-C780-42ED-B1B4-C81B41EC5207}">
          <x14:formula1>
            <xm:f>IN!$AB$11:$AB$16</xm:f>
          </x14:formula1>
          <xm:sqref>B25:B51</xm:sqref>
        </x14:dataValidation>
        <x14:dataValidation type="list" allowBlank="1" showInputMessage="1" showErrorMessage="1" xr:uid="{667A9F5D-8CD0-42F9-A670-0F650688D063}">
          <x14:formula1>
            <xm:f>IN!$AA$23</xm:f>
          </x14:formula1>
          <xm:sqref>B57:B65</xm:sqref>
        </x14:dataValidation>
        <x14:dataValidation type="list" allowBlank="1" showInputMessage="1" showErrorMessage="1" xr:uid="{E6AD51CB-4870-4A3E-8909-85561A0D0143}">
          <x14:formula1>
            <xm:f>IN!$AF$107:$AF$108</xm:f>
          </x14:formula1>
          <xm:sqref>C57:C65</xm:sqref>
        </x14:dataValidation>
        <x14:dataValidation type="list" allowBlank="1" showInputMessage="1" showErrorMessage="1" xr:uid="{6C2A9288-E5AB-4159-92CE-D4CB19B630BC}">
          <x14:formula1>
            <xm:f>IN!$AA$17:$AB$17</xm:f>
          </x14:formula1>
          <xm:sqref>B69:B73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92409-E07C-4510-8A08-2003D4D08450}">
  <dimension ref="A1:IJ58"/>
  <sheetViews>
    <sheetView showGridLines="0" zoomScale="110" zoomScaleNormal="110" zoomScaleSheetLayoutView="70" workbookViewId="0">
      <pane xSplit="1" ySplit="4" topLeftCell="B5" activePane="bottomRight" state="frozen"/>
      <selection pane="topRight" activeCell="B1" sqref="B1"/>
      <selection pane="bottomLeft" activeCell="A5" sqref="A5"/>
      <selection pane="bottomRight"/>
    </sheetView>
  </sheetViews>
  <sheetFormatPr baseColWidth="10" defaultColWidth="10.85546875" defaultRowHeight="12" x14ac:dyDescent="0.2"/>
  <cols>
    <col min="1" max="1" width="40.7109375" style="213" customWidth="1"/>
    <col min="2" max="3" width="11.42578125" style="213" customWidth="1"/>
    <col min="4" max="4" width="12.140625" style="213" bestFit="1" customWidth="1"/>
    <col min="5" max="244" width="10.85546875" style="213"/>
    <col min="245" max="16384" width="10.85546875" style="212"/>
  </cols>
  <sheetData>
    <row r="1" spans="1:4" s="213" customFormat="1" ht="12.75" x14ac:dyDescent="0.2">
      <c r="A1" s="242" t="str">
        <f>IG!C12</f>
        <v>Theaterverein XY</v>
      </c>
      <c r="B1" s="212"/>
      <c r="C1" s="212"/>
      <c r="D1" s="212"/>
    </row>
    <row r="2" spans="1:4" s="213" customFormat="1" x14ac:dyDescent="0.2">
      <c r="A2" s="140" t="s">
        <v>260</v>
      </c>
      <c r="B2" s="87"/>
      <c r="C2" s="87"/>
      <c r="D2" s="87"/>
    </row>
    <row r="3" spans="1:4" s="213" customFormat="1" ht="11.85" customHeight="1" x14ac:dyDescent="0.2">
      <c r="A3" s="88"/>
      <c r="B3" s="87"/>
      <c r="C3" s="87"/>
      <c r="D3" s="87"/>
    </row>
    <row r="4" spans="1:4" s="213" customFormat="1" x14ac:dyDescent="0.2">
      <c r="A4" s="88"/>
      <c r="B4" s="89">
        <f>IG!$C$24</f>
        <v>2021</v>
      </c>
      <c r="C4" s="89">
        <f>IG!$C$22</f>
        <v>2022</v>
      </c>
      <c r="D4" s="90">
        <f>+IG!C26</f>
        <v>2023</v>
      </c>
    </row>
    <row r="5" spans="1:4" s="213" customFormat="1" ht="12.6" customHeight="1" x14ac:dyDescent="0.2">
      <c r="A5" s="285" t="str">
        <f>IF('G&amp;V'!A5="","",'G&amp;V'!A5)</f>
        <v>Mitgliedsbeiträge</v>
      </c>
      <c r="B5" s="214">
        <f>'G&amp;V'!E5</f>
        <v>0</v>
      </c>
      <c r="C5" s="214">
        <f>'G&amp;V'!D5</f>
        <v>0</v>
      </c>
      <c r="D5" s="312"/>
    </row>
    <row r="6" spans="1:4" s="213" customFormat="1" ht="12.6" customHeight="1" x14ac:dyDescent="0.2">
      <c r="A6" s="286" t="str">
        <f>IF('G&amp;V'!A6="","",'G&amp;V'!A6)</f>
        <v>Kostenbeiträge der Mitglieder</v>
      </c>
      <c r="B6" s="215">
        <f>'G&amp;V'!E6</f>
        <v>0</v>
      </c>
      <c r="C6" s="215">
        <f>'G&amp;V'!D6</f>
        <v>0</v>
      </c>
      <c r="D6" s="313"/>
    </row>
    <row r="7" spans="1:4" s="213" customFormat="1" ht="12.6" customHeight="1" x14ac:dyDescent="0.2">
      <c r="A7" s="286" t="str">
        <f>IF('G&amp;V'!A7="","",'G&amp;V'!A7)</f>
        <v>Kostenbeiträge von Dritten</v>
      </c>
      <c r="B7" s="215">
        <f>'G&amp;V'!E7</f>
        <v>0</v>
      </c>
      <c r="C7" s="215">
        <f>'G&amp;V'!D7</f>
        <v>0</v>
      </c>
      <c r="D7" s="313"/>
    </row>
    <row r="8" spans="1:4" s="213" customFormat="1" ht="12.6" customHeight="1" x14ac:dyDescent="0.2">
      <c r="A8" s="286" t="str">
        <f>IF('G&amp;V'!A8="","",'G&amp;V'!A8)</f>
        <v>Spenden von physischen Personen</v>
      </c>
      <c r="B8" s="215">
        <f>'G&amp;V'!E8</f>
        <v>0</v>
      </c>
      <c r="C8" s="215">
        <f>'G&amp;V'!D8</f>
        <v>0</v>
      </c>
      <c r="D8" s="313"/>
    </row>
    <row r="9" spans="1:4" s="213" customFormat="1" ht="12.6" customHeight="1" x14ac:dyDescent="0.2">
      <c r="A9" s="286" t="str">
        <f>IF('G&amp;V'!A9="","",'G&amp;V'!A9)</f>
        <v>Spenden von privaten Körperschaften (Banken, Firmen)</v>
      </c>
      <c r="B9" s="215">
        <f>'G&amp;V'!E9</f>
        <v>0</v>
      </c>
      <c r="C9" s="215">
        <f>'G&amp;V'!D9</f>
        <v>0</v>
      </c>
      <c r="D9" s="313"/>
    </row>
    <row r="10" spans="1:4" s="213" customFormat="1" ht="12.6" customHeight="1" x14ac:dyDescent="0.2">
      <c r="A10" s="286" t="str">
        <f>IF('G&amp;V'!A10="","",'G&amp;V'!A10)</f>
        <v>5 Promille</v>
      </c>
      <c r="B10" s="215">
        <f>'G&amp;V'!E10</f>
        <v>0</v>
      </c>
      <c r="C10" s="215">
        <f>'G&amp;V'!D10</f>
        <v>0</v>
      </c>
      <c r="D10" s="313"/>
    </row>
    <row r="11" spans="1:4" s="213" customFormat="1" ht="12.6" customHeight="1" x14ac:dyDescent="0.2">
      <c r="A11" s="286" t="str">
        <f>IF('G&amp;V'!A11="","",'G&amp;V'!A11)</f>
        <v>Beiträge der Gemeinde</v>
      </c>
      <c r="B11" s="215">
        <f>'G&amp;V'!E11</f>
        <v>0</v>
      </c>
      <c r="C11" s="215">
        <f>'G&amp;V'!D11</f>
        <v>0</v>
      </c>
      <c r="D11" s="313"/>
    </row>
    <row r="12" spans="1:4" s="213" customFormat="1" ht="12.6" customHeight="1" x14ac:dyDescent="0.2">
      <c r="A12" s="286" t="str">
        <f>IF('G&amp;V'!A12="","",'G&amp;V'!A12)</f>
        <v>Landesbeiträge</v>
      </c>
      <c r="B12" s="215">
        <f>'G&amp;V'!E12</f>
        <v>0</v>
      </c>
      <c r="C12" s="215">
        <f>'G&amp;V'!D12</f>
        <v>0</v>
      </c>
      <c r="D12" s="313"/>
    </row>
    <row r="13" spans="1:4" s="213" customFormat="1" ht="12.6" customHeight="1" x14ac:dyDescent="0.2">
      <c r="A13" s="286" t="str">
        <f>IF('G&amp;V'!A13="","",'G&amp;V'!A13)</f>
        <v>sonstige öffentliche Beiträge</v>
      </c>
      <c r="B13" s="215">
        <f>'G&amp;V'!E13</f>
        <v>0</v>
      </c>
      <c r="C13" s="215">
        <f>'G&amp;V'!D13</f>
        <v>0</v>
      </c>
      <c r="D13" s="313"/>
    </row>
    <row r="14" spans="1:4" s="213" customFormat="1" ht="12.6" customHeight="1" x14ac:dyDescent="0.2">
      <c r="A14" s="286" t="str">
        <f>IF('G&amp;V'!A14="","",'G&amp;V'!A14)</f>
        <v>Eintritte aus Theateraufführungen</v>
      </c>
      <c r="B14" s="215">
        <f>'G&amp;V'!E14</f>
        <v>0</v>
      </c>
      <c r="C14" s="215">
        <f>'G&amp;V'!D14</f>
        <v>0</v>
      </c>
      <c r="D14" s="313"/>
    </row>
    <row r="15" spans="1:4" s="213" customFormat="1" ht="12.6" customHeight="1" x14ac:dyDescent="0.2">
      <c r="A15" s="286" t="str">
        <f>IF('G&amp;V'!A15="","",'G&amp;V'!A15)</f>
        <v>Einnahmen aus Veranstaltungen/Feste</v>
      </c>
      <c r="B15" s="215">
        <f>'G&amp;V'!E15</f>
        <v>0</v>
      </c>
      <c r="C15" s="215">
        <f>'G&amp;V'!D15</f>
        <v>0</v>
      </c>
      <c r="D15" s="313"/>
    </row>
    <row r="16" spans="1:4" s="213" customFormat="1" ht="12.6" customHeight="1" x14ac:dyDescent="0.2">
      <c r="A16" s="286" t="str">
        <f>IF('G&amp;V'!A16="","",'G&amp;V'!A16)</f>
        <v>Aktivzinsen</v>
      </c>
      <c r="B16" s="215">
        <f>'G&amp;V'!E16</f>
        <v>0</v>
      </c>
      <c r="C16" s="215">
        <f>'G&amp;V'!D16</f>
        <v>0</v>
      </c>
      <c r="D16" s="313"/>
    </row>
    <row r="17" spans="1:4" s="213" customFormat="1" ht="12.6" customHeight="1" x14ac:dyDescent="0.2">
      <c r="A17" s="286" t="str">
        <f>IF('G&amp;V'!A17="","",'G&amp;V'!A17)</f>
        <v>Aufnahme Finanzierung</v>
      </c>
      <c r="B17" s="215">
        <f>'G&amp;V'!E17</f>
        <v>0</v>
      </c>
      <c r="C17" s="215">
        <f>'G&amp;V'!D17</f>
        <v>0</v>
      </c>
      <c r="D17" s="313"/>
    </row>
    <row r="18" spans="1:4" s="213" customFormat="1" ht="12.6" customHeight="1" x14ac:dyDescent="0.2">
      <c r="A18" s="286" t="str">
        <f>IF('G&amp;V'!A18="","",'G&amp;V'!A18)</f>
        <v>Sponsoring</v>
      </c>
      <c r="B18" s="215">
        <f>'G&amp;V'!E18</f>
        <v>0</v>
      </c>
      <c r="C18" s="215">
        <f>'G&amp;V'!D18</f>
        <v>0</v>
      </c>
      <c r="D18" s="313"/>
    </row>
    <row r="19" spans="1:4" s="213" customFormat="1" ht="12.6" customHeight="1" x14ac:dyDescent="0.2">
      <c r="A19" s="286" t="str">
        <f>IF('G&amp;V'!A19="","",'G&amp;V'!A19)</f>
        <v>sonstige Einnahmen</v>
      </c>
      <c r="B19" s="215">
        <f>'G&amp;V'!E19</f>
        <v>0</v>
      </c>
      <c r="C19" s="215">
        <f>'G&amp;V'!D19</f>
        <v>0</v>
      </c>
      <c r="D19" s="313"/>
    </row>
    <row r="20" spans="1:4" s="213" customFormat="1" ht="12.6" customHeight="1" x14ac:dyDescent="0.2">
      <c r="A20" s="286" t="str">
        <f>IF('G&amp;V'!A20="","",'G&amp;V'!A20)</f>
        <v>test Einzahlung</v>
      </c>
      <c r="B20" s="215">
        <f>'G&amp;V'!E20</f>
        <v>0</v>
      </c>
      <c r="C20" s="215">
        <f>'G&amp;V'!D20</f>
        <v>0</v>
      </c>
      <c r="D20" s="313"/>
    </row>
    <row r="21" spans="1:4" s="213" customFormat="1" ht="12.6" customHeight="1" x14ac:dyDescent="0.2">
      <c r="A21" s="286" t="str">
        <f>IF('G&amp;V'!A21="","",'G&amp;V'!A21)</f>
        <v>Verkauf DVD</v>
      </c>
      <c r="B21" s="215">
        <f>'G&amp;V'!E21</f>
        <v>0</v>
      </c>
      <c r="C21" s="215">
        <f>'G&amp;V'!D21</f>
        <v>0</v>
      </c>
      <c r="D21" s="313"/>
    </row>
    <row r="22" spans="1:4" s="213" customFormat="1" ht="12.6" customHeight="1" x14ac:dyDescent="0.2">
      <c r="A22" s="287" t="str">
        <f>IF('G&amp;V'!A22="","",'G&amp;V'!A22)</f>
        <v>Umbuchung (Girokonto)</v>
      </c>
      <c r="B22" s="216">
        <f>'G&amp;V'!E22</f>
        <v>0</v>
      </c>
      <c r="C22" s="216">
        <f>'G&amp;V'!D22</f>
        <v>0</v>
      </c>
      <c r="D22" s="314"/>
    </row>
    <row r="23" spans="1:4" s="213" customFormat="1" ht="12.6" customHeight="1" x14ac:dyDescent="0.2">
      <c r="A23" s="217" t="s">
        <v>254</v>
      </c>
      <c r="B23" s="218">
        <f>SUM(B5:B22)</f>
        <v>0</v>
      </c>
      <c r="C23" s="218">
        <f>SUM(C5:C22)</f>
        <v>0</v>
      </c>
      <c r="D23" s="218">
        <f>SUM(D5:D22)</f>
        <v>0</v>
      </c>
    </row>
    <row r="24" spans="1:4" s="213" customFormat="1" ht="12.6" customHeight="1" x14ac:dyDescent="0.2">
      <c r="A24" s="255"/>
      <c r="B24" s="219"/>
      <c r="C24" s="219"/>
      <c r="D24" s="219"/>
    </row>
    <row r="25" spans="1:4" s="213" customFormat="1" ht="12.6" customHeight="1" x14ac:dyDescent="0.2">
      <c r="A25" s="288" t="str">
        <f>IF('G&amp;V'!A25="","",'G&amp;V'!A25)</f>
        <v>Getränke und Lebensmittel</v>
      </c>
      <c r="B25" s="214">
        <f>'G&amp;V'!E25</f>
        <v>0</v>
      </c>
      <c r="C25" s="214">
        <f>'G&amp;V'!D25</f>
        <v>0</v>
      </c>
      <c r="D25" s="312"/>
    </row>
    <row r="26" spans="1:4" s="213" customFormat="1" ht="12.6" customHeight="1" x14ac:dyDescent="0.2">
      <c r="A26" s="286" t="str">
        <f>IF('G&amp;V'!A26="","",'G&amp;V'!A26)</f>
        <v>sonstiges Verbrauchsmaterial</v>
      </c>
      <c r="B26" s="215">
        <f>'G&amp;V'!E26</f>
        <v>0</v>
      </c>
      <c r="C26" s="215">
        <f>'G&amp;V'!D26</f>
        <v>0</v>
      </c>
      <c r="D26" s="313"/>
    </row>
    <row r="27" spans="1:4" s="213" customFormat="1" ht="12.6" customHeight="1" x14ac:dyDescent="0.2">
      <c r="A27" s="286" t="str">
        <f>IF('G&amp;V'!A27="","",'G&amp;V'!A27)</f>
        <v>Post- und Versandspesen</v>
      </c>
      <c r="B27" s="215">
        <f>'G&amp;V'!E27</f>
        <v>0</v>
      </c>
      <c r="C27" s="215">
        <f>'G&amp;V'!D27</f>
        <v>0</v>
      </c>
      <c r="D27" s="313"/>
    </row>
    <row r="28" spans="1:4" s="213" customFormat="1" ht="12.6" customHeight="1" x14ac:dyDescent="0.2">
      <c r="A28" s="286" t="str">
        <f>IF('G&amp;V'!A28="","",'G&amp;V'!A28)</f>
        <v>Druck, Graphik und Werbung</v>
      </c>
      <c r="B28" s="215">
        <f>'G&amp;V'!E28</f>
        <v>0</v>
      </c>
      <c r="C28" s="215">
        <f>'G&amp;V'!D28</f>
        <v>0</v>
      </c>
      <c r="D28" s="313"/>
    </row>
    <row r="29" spans="1:4" s="213" customFormat="1" ht="12.6" customHeight="1" x14ac:dyDescent="0.2">
      <c r="A29" s="286" t="str">
        <f>IF('G&amp;V'!A29="","",'G&amp;V'!A29)</f>
        <v>Versicherungen</v>
      </c>
      <c r="B29" s="215">
        <f>'G&amp;V'!E29</f>
        <v>0</v>
      </c>
      <c r="C29" s="215">
        <f>'G&amp;V'!D29</f>
        <v>0</v>
      </c>
      <c r="D29" s="313"/>
    </row>
    <row r="30" spans="1:4" s="213" customFormat="1" ht="12.6" customHeight="1" x14ac:dyDescent="0.2">
      <c r="A30" s="286" t="str">
        <f>IF('G&amp;V'!A30="","",'G&amp;V'!A30)</f>
        <v>Strom/Wasser/Gas/Müll</v>
      </c>
      <c r="B30" s="215">
        <f>'G&amp;V'!E30</f>
        <v>0</v>
      </c>
      <c r="C30" s="215">
        <f>'G&amp;V'!D30</f>
        <v>0</v>
      </c>
      <c r="D30" s="313"/>
    </row>
    <row r="31" spans="1:4" s="213" customFormat="1" x14ac:dyDescent="0.2">
      <c r="A31" s="286" t="str">
        <f>IF('G&amp;V'!A31="","",'G&amp;V'!A31)</f>
        <v>Steuer-, Rechts- und Lohnberatung</v>
      </c>
      <c r="B31" s="215">
        <f>'G&amp;V'!E31</f>
        <v>0</v>
      </c>
      <c r="C31" s="215">
        <f>'G&amp;V'!D31</f>
        <v>0</v>
      </c>
      <c r="D31" s="313"/>
    </row>
    <row r="32" spans="1:4" s="213" customFormat="1" ht="12.6" customHeight="1" x14ac:dyDescent="0.2">
      <c r="A32" s="286" t="str">
        <f>IF('G&amp;V'!A32="","",'G&amp;V'!A32)</f>
        <v>Vergütung künstlerische Leitung</v>
      </c>
      <c r="B32" s="215">
        <f>'G&amp;V'!E32</f>
        <v>0</v>
      </c>
      <c r="C32" s="215">
        <f>'G&amp;V'!D32</f>
        <v>0</v>
      </c>
      <c r="D32" s="313"/>
    </row>
    <row r="33" spans="1:4" s="213" customFormat="1" ht="12.6" customHeight="1" x14ac:dyDescent="0.2">
      <c r="A33" s="286" t="str">
        <f>IF('G&amp;V'!A33="","",'G&amp;V'!A33)</f>
        <v>Vergütung Künstler und Techniker</v>
      </c>
      <c r="B33" s="215">
        <f>'G&amp;V'!E33</f>
        <v>0</v>
      </c>
      <c r="C33" s="215">
        <f>'G&amp;V'!D33</f>
        <v>0</v>
      </c>
      <c r="D33" s="313"/>
    </row>
    <row r="34" spans="1:4" s="213" customFormat="1" ht="12.6" customHeight="1" x14ac:dyDescent="0.2">
      <c r="A34" s="286" t="str">
        <f>IF('G&amp;V'!A34="","",'G&amp;V'!A34)</f>
        <v>sonstige Beratungen</v>
      </c>
      <c r="B34" s="215">
        <f>'G&amp;V'!E34</f>
        <v>0</v>
      </c>
      <c r="C34" s="215">
        <f>'G&amp;V'!D34</f>
        <v>0</v>
      </c>
      <c r="D34" s="313"/>
    </row>
    <row r="35" spans="1:4" s="213" customFormat="1" x14ac:dyDescent="0.2">
      <c r="A35" s="286" t="str">
        <f>IF('G&amp;V'!A35="","",'G&amp;V'!A35)</f>
        <v>Fahrt- und Reisespesen</v>
      </c>
      <c r="B35" s="215">
        <f>'G&amp;V'!E35</f>
        <v>0</v>
      </c>
      <c r="C35" s="215">
        <f>'G&amp;V'!D35</f>
        <v>0</v>
      </c>
      <c r="D35" s="313"/>
    </row>
    <row r="36" spans="1:4" s="213" customFormat="1" x14ac:dyDescent="0.2">
      <c r="A36" s="286" t="str">
        <f>IF('G&amp;V'!A36="","",'G&amp;V'!A36)</f>
        <v>Instandhaltungen u. Reparaturen</v>
      </c>
      <c r="B36" s="215">
        <f>'G&amp;V'!E36</f>
        <v>0</v>
      </c>
      <c r="C36" s="215">
        <f>'G&amp;V'!D36</f>
        <v>0</v>
      </c>
      <c r="D36" s="313"/>
    </row>
    <row r="37" spans="1:4" s="220" customFormat="1" ht="12.6" customHeight="1" x14ac:dyDescent="0.2">
      <c r="A37" s="286" t="str">
        <f>IF('G&amp;V'!A37="","",'G&amp;V'!A37)</f>
        <v>Unterkunft und Verpflegung</v>
      </c>
      <c r="B37" s="215">
        <f>'G&amp;V'!E37</f>
        <v>0</v>
      </c>
      <c r="C37" s="215">
        <f>'G&amp;V'!D37</f>
        <v>0</v>
      </c>
      <c r="D37" s="313"/>
    </row>
    <row r="38" spans="1:4" s="213" customFormat="1" ht="12.6" customHeight="1" x14ac:dyDescent="0.2">
      <c r="A38" s="286" t="str">
        <f>IF('G&amp;V'!A38="","",'G&amp;V'!A38)</f>
        <v>Telefon und Internet</v>
      </c>
      <c r="B38" s="215">
        <f>'G&amp;V'!E38</f>
        <v>0</v>
      </c>
      <c r="C38" s="215">
        <f>'G&amp;V'!D38</f>
        <v>0</v>
      </c>
      <c r="D38" s="313"/>
    </row>
    <row r="39" spans="1:4" s="213" customFormat="1" ht="12.6" customHeight="1" x14ac:dyDescent="0.2">
      <c r="A39" s="286" t="str">
        <f>IF('G&amp;V'!A39="","",'G&amp;V'!A39)</f>
        <v>Transportdienste</v>
      </c>
      <c r="B39" s="215">
        <f>'G&amp;V'!E39</f>
        <v>0</v>
      </c>
      <c r="C39" s="215">
        <f>'G&amp;V'!D39</f>
        <v>0</v>
      </c>
      <c r="D39" s="313"/>
    </row>
    <row r="40" spans="1:4" s="213" customFormat="1" x14ac:dyDescent="0.2">
      <c r="A40" s="286" t="str">
        <f>IF('G&amp;V'!A40="","",'G&amp;V'!A40)</f>
        <v>Kurse und Weiterbildung</v>
      </c>
      <c r="B40" s="215">
        <f>'G&amp;V'!E40</f>
        <v>0</v>
      </c>
      <c r="C40" s="215">
        <f>'G&amp;V'!D40</f>
        <v>0</v>
      </c>
      <c r="D40" s="313"/>
    </row>
    <row r="41" spans="1:4" s="213" customFormat="1" ht="12.6" customHeight="1" x14ac:dyDescent="0.2">
      <c r="A41" s="286" t="str">
        <f>IF('G&amp;V'!A41="","",'G&amp;V'!A41)</f>
        <v>Webseite und EDV</v>
      </c>
      <c r="B41" s="215">
        <f>'G&amp;V'!E41</f>
        <v>0</v>
      </c>
      <c r="C41" s="215">
        <f>'G&amp;V'!D41</f>
        <v>0</v>
      </c>
      <c r="D41" s="313"/>
    </row>
    <row r="42" spans="1:4" s="213" customFormat="1" ht="12.6" customHeight="1" x14ac:dyDescent="0.2">
      <c r="A42" s="286" t="str">
        <f>IF('G&amp;V'!A42="","",'G&amp;V'!A42)</f>
        <v>Mieten</v>
      </c>
      <c r="B42" s="215">
        <f>'G&amp;V'!E42</f>
        <v>0</v>
      </c>
      <c r="C42" s="215">
        <f>'G&amp;V'!D42</f>
        <v>0</v>
      </c>
      <c r="D42" s="313"/>
    </row>
    <row r="43" spans="1:4" s="213" customFormat="1" ht="12.6" customHeight="1" x14ac:dyDescent="0.2">
      <c r="A43" s="286" t="str">
        <f>IF('G&amp;V'!A43="","",'G&amp;V'!A43)</f>
        <v>Mitgliedsbeiträge (Ausgang)</v>
      </c>
      <c r="B43" s="215">
        <f>'G&amp;V'!E43</f>
        <v>0</v>
      </c>
      <c r="C43" s="215">
        <f>'G&amp;V'!D43</f>
        <v>0</v>
      </c>
      <c r="D43" s="313"/>
    </row>
    <row r="44" spans="1:4" s="213" customFormat="1" ht="12.6" customHeight="1" x14ac:dyDescent="0.2">
      <c r="A44" s="286" t="str">
        <f>IF('G&amp;V'!A44="","",'G&amp;V'!A44)</f>
        <v>Ausgaben Veranstaltungen/Feste</v>
      </c>
      <c r="B44" s="215">
        <f>'G&amp;V'!E44</f>
        <v>0</v>
      </c>
      <c r="C44" s="215">
        <f>'G&amp;V'!D44</f>
        <v>0</v>
      </c>
      <c r="D44" s="313"/>
    </row>
    <row r="45" spans="1:4" s="213" customFormat="1" ht="12.6" customHeight="1" x14ac:dyDescent="0.2">
      <c r="A45" s="286" t="str">
        <f>IF('G&amp;V'!A45="","",'G&amp;V'!A45)</f>
        <v>Passivzinsen</v>
      </c>
      <c r="B45" s="215">
        <f>'G&amp;V'!E45</f>
        <v>0</v>
      </c>
      <c r="C45" s="215">
        <f>'G&amp;V'!D45</f>
        <v>0</v>
      </c>
      <c r="D45" s="313"/>
    </row>
    <row r="46" spans="1:4" s="213" customFormat="1" ht="12.6" customHeight="1" x14ac:dyDescent="0.2">
      <c r="A46" s="286" t="str">
        <f>IF('G&amp;V'!A46="","",'G&amp;V'!A46)</f>
        <v>Bankspesen</v>
      </c>
      <c r="B46" s="215">
        <f>'G&amp;V'!E46</f>
        <v>0</v>
      </c>
      <c r="C46" s="215">
        <f>'G&amp;V'!D46</f>
        <v>0</v>
      </c>
      <c r="D46" s="313"/>
    </row>
    <row r="47" spans="1:4" s="213" customFormat="1" ht="12.6" customHeight="1" x14ac:dyDescent="0.2">
      <c r="A47" s="286" t="str">
        <f>IF('G&amp;V'!A47="","",'G&amp;V'!A47)</f>
        <v>Investitionen</v>
      </c>
      <c r="B47" s="215">
        <f>'G&amp;V'!E47</f>
        <v>0</v>
      </c>
      <c r="C47" s="215">
        <f>'G&amp;V'!D47</f>
        <v>0</v>
      </c>
      <c r="D47" s="313"/>
    </row>
    <row r="48" spans="1:4" s="213" customFormat="1" ht="12.6" customHeight="1" x14ac:dyDescent="0.2">
      <c r="A48" s="286" t="str">
        <f>IF('G&amp;V'!A48="","",'G&amp;V'!A48)</f>
        <v>Ausgaben für Lohnabhängige</v>
      </c>
      <c r="B48" s="215">
        <f>'G&amp;V'!E48</f>
        <v>0</v>
      </c>
      <c r="C48" s="215">
        <f>'G&amp;V'!D48</f>
        <v>0</v>
      </c>
      <c r="D48" s="313"/>
    </row>
    <row r="49" spans="1:4" s="213" customFormat="1" ht="12.6" customHeight="1" x14ac:dyDescent="0.2">
      <c r="A49" s="286" t="str">
        <f>IF('G&amp;V'!A49="","",'G&amp;V'!A49)</f>
        <v>Tilgung Finanzierungen</v>
      </c>
      <c r="B49" s="215">
        <f>'G&amp;V'!E49</f>
        <v>0</v>
      </c>
      <c r="C49" s="215">
        <f>'G&amp;V'!D49</f>
        <v>0</v>
      </c>
      <c r="D49" s="313"/>
    </row>
    <row r="50" spans="1:4" s="213" customFormat="1" ht="12.6" customHeight="1" x14ac:dyDescent="0.2">
      <c r="A50" s="286" t="str">
        <f>IF('G&amp;V'!A50="","",'G&amp;V'!A50)</f>
        <v>Andere Ausgaben</v>
      </c>
      <c r="B50" s="215">
        <f>'G&amp;V'!E50</f>
        <v>0</v>
      </c>
      <c r="C50" s="215">
        <f>'G&amp;V'!D50</f>
        <v>0</v>
      </c>
      <c r="D50" s="313"/>
    </row>
    <row r="51" spans="1:4" s="213" customFormat="1" ht="12.6" customHeight="1" x14ac:dyDescent="0.2">
      <c r="A51" s="286" t="str">
        <f>IF('G&amp;V'!A51="","",'G&amp;V'!A51)</f>
        <v/>
      </c>
      <c r="B51" s="215">
        <f>'G&amp;V'!E51</f>
        <v>0</v>
      </c>
      <c r="C51" s="215">
        <f>'G&amp;V'!D51</f>
        <v>0</v>
      </c>
      <c r="D51" s="313"/>
    </row>
    <row r="52" spans="1:4" s="213" customFormat="1" ht="12.6" customHeight="1" x14ac:dyDescent="0.2">
      <c r="A52" s="217" t="s">
        <v>255</v>
      </c>
      <c r="B52" s="218">
        <f>SUM(B25:B51)</f>
        <v>0</v>
      </c>
      <c r="C52" s="218">
        <f>SUM(C25:C51)</f>
        <v>0</v>
      </c>
      <c r="D52" s="218">
        <f>SUM(D25:D51)</f>
        <v>0</v>
      </c>
    </row>
    <row r="53" spans="1:4" s="213" customFormat="1" ht="12.6" customHeight="1" x14ac:dyDescent="0.2">
      <c r="A53" s="221"/>
      <c r="B53" s="222"/>
      <c r="C53" s="222"/>
      <c r="D53" s="222"/>
    </row>
    <row r="54" spans="1:4" s="213" customFormat="1" ht="12.6" customHeight="1" x14ac:dyDescent="0.2">
      <c r="A54" s="223" t="s">
        <v>256</v>
      </c>
      <c r="B54" s="224">
        <f>+B23+B52</f>
        <v>0</v>
      </c>
      <c r="C54" s="256">
        <f>+C23+C52</f>
        <v>0</v>
      </c>
      <c r="D54" s="256">
        <f>+D23+D52</f>
        <v>0</v>
      </c>
    </row>
    <row r="55" spans="1:4" s="213" customFormat="1" ht="12.75" x14ac:dyDescent="0.2">
      <c r="A55" s="225"/>
      <c r="B55" s="225"/>
      <c r="C55" s="225"/>
      <c r="D55" s="225"/>
    </row>
    <row r="56" spans="1:4" s="213" customFormat="1" ht="12.75" x14ac:dyDescent="0.2">
      <c r="A56" s="226"/>
      <c r="B56" s="227"/>
      <c r="C56" s="228"/>
      <c r="D56" s="228"/>
    </row>
    <row r="58" spans="1:4" s="213" customFormat="1" x14ac:dyDescent="0.2"/>
  </sheetData>
  <sheetProtection algorithmName="SHA-512" hashValue="HD3DxJwv12btWAL+CF+cOdSyeazl6oc5FMpB5Ew29eQaDdxYY+YlhF2MJ/EGpqj9Ksc0lXhQEQNbbjdKzTRRaQ==" saltValue="2f1zS5Y1K3uCkt+RyjGd3g==" spinCount="100000" sheet="1" objects="1" scenarios="1"/>
  <pageMargins left="0.62992125984251968" right="0.23622047244094491" top="0.35433070866141736" bottom="0.35433070866141736" header="0.31496062992125984" footer="0.31496062992125984"/>
  <pageSetup scale="85"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f91c9f-3ee2-4339-9df1-ff1387d6ad7e">
      <Terms xmlns="http://schemas.microsoft.com/office/infopath/2007/PartnerControls"/>
    </lcf76f155ced4ddcb4097134ff3c332f>
    <TaxCatchAll xmlns="4f492014-8ba0-4ef5-9762-5de4b4774a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BC99AA4780E34DAB73EAA965E23528" ma:contentTypeVersion="19" ma:contentTypeDescription="Creare un nuovo documento." ma:contentTypeScope="" ma:versionID="43b134e046ecef3c7fd82071063c6ee9">
  <xsd:schema xmlns:xsd="http://www.w3.org/2001/XMLSchema" xmlns:xs="http://www.w3.org/2001/XMLSchema" xmlns:p="http://schemas.microsoft.com/office/2006/metadata/properties" xmlns:ns2="d8f91c9f-3ee2-4339-9df1-ff1387d6ad7e" xmlns:ns3="4f492014-8ba0-4ef5-9762-5de4b4774a7e" targetNamespace="http://schemas.microsoft.com/office/2006/metadata/properties" ma:root="true" ma:fieldsID="9c70949b2def0e3b9626fc67783a73e6" ns2:_="" ns3:_="">
    <xsd:import namespace="d8f91c9f-3ee2-4339-9df1-ff1387d6ad7e"/>
    <xsd:import namespace="4f492014-8ba0-4ef5-9762-5de4b4774a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f91c9f-3ee2-4339-9df1-ff1387d6ad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3e1dee1c-5834-42a7-a680-0b57875c54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492014-8ba0-4ef5-9762-5de4b4774a7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f4565e5f-72ed-48b7-8fe0-7bcca7a86792}" ma:internalName="TaxCatchAll" ma:showField="CatchAllData" ma:web="4f492014-8ba0-4ef5-9762-5de4b4774a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984758-F70D-4F07-B52C-851D7099D188}">
  <ds:schemaRefs>
    <ds:schemaRef ds:uri="http://schemas.microsoft.com/office/2006/metadata/properties"/>
    <ds:schemaRef ds:uri="http://schemas.microsoft.com/office/infopath/2007/PartnerControls"/>
    <ds:schemaRef ds:uri="d8f91c9f-3ee2-4339-9df1-ff1387d6ad7e"/>
    <ds:schemaRef ds:uri="4f492014-8ba0-4ef5-9762-5de4b4774a7e"/>
  </ds:schemaRefs>
</ds:datastoreItem>
</file>

<file path=customXml/itemProps2.xml><?xml version="1.0" encoding="utf-8"?>
<ds:datastoreItem xmlns:ds="http://schemas.openxmlformats.org/officeDocument/2006/customXml" ds:itemID="{2477ED8B-4ECD-4721-95DA-A8F3E7D46C9E}">
  <ds:schemaRefs>
    <ds:schemaRef ds:uri="http://schemas.microsoft.com/sharepoint/v3/contenttype/forms"/>
  </ds:schemaRefs>
</ds:datastoreItem>
</file>

<file path=customXml/itemProps3.xml><?xml version="1.0" encoding="utf-8"?>
<ds:datastoreItem xmlns:ds="http://schemas.openxmlformats.org/officeDocument/2006/customXml" ds:itemID="{2977AE3A-E195-48AD-885E-EB3DC01DB2E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28</vt:i4>
      </vt:variant>
    </vt:vector>
  </HeadingPairs>
  <TitlesOfParts>
    <vt:vector size="35" baseType="lpstr">
      <vt:lpstr>Cover</vt:lpstr>
      <vt:lpstr>IG</vt:lpstr>
      <vt:lpstr>IN</vt:lpstr>
      <vt:lpstr>RUNTS</vt:lpstr>
      <vt:lpstr>RUNTS DEF</vt:lpstr>
      <vt:lpstr>G&amp;V</vt:lpstr>
      <vt:lpstr>Budget</vt:lpstr>
      <vt:lpstr>A_Auszahlungen_aufgrund_von_Tätigkeiten_von_allg_Interesse</vt:lpstr>
      <vt:lpstr>A_Einzahlungen_aufgrund_von_Tätigkeiten_von_allg_Interesse</vt:lpstr>
      <vt:lpstr>Auszahlungen_aufgrund_von_Investitionen_in_Anlagevermögen_oder_Kapitalrückerstattung_an_Dritten</vt:lpstr>
      <vt:lpstr>Auszahlungen_aus_Eigenleistung</vt:lpstr>
      <vt:lpstr>B_Auszahlungen_aufgrund_von_weiteren_Tätigkeiten</vt:lpstr>
      <vt:lpstr>B_Einzahlungen_aufgrund_von_weiteren_Tätigkeiten</vt:lpstr>
      <vt:lpstr>Bargeld_und_Bankeinlagen</vt:lpstr>
      <vt:lpstr>C_Auszahlungen_aufgrund_von_Fundraising_Aktivitäten</vt:lpstr>
      <vt:lpstr>C_Einzahlungen_aufgrund_von_Fundraising_Aktivitäten</vt:lpstr>
      <vt:lpstr>c_this_end_input</vt:lpstr>
      <vt:lpstr>D_Auszahlungen_aufgrund_des_Finanz_und_Anlagevermögens</vt:lpstr>
      <vt:lpstr>D_Einzahlungen_aufgrund_des_Finanz_und_Anlagevermögens</vt:lpstr>
      <vt:lpstr>Budget!Druckbereich</vt:lpstr>
      <vt:lpstr>'G&amp;V'!Druckbereich</vt:lpstr>
      <vt:lpstr>IG!Druckbereich</vt:lpstr>
      <vt:lpstr>IN!Druckbereich</vt:lpstr>
      <vt:lpstr>RUNTS!Druckbereich</vt:lpstr>
      <vt:lpstr>'RUNTS DEF'!Druckbereich</vt:lpstr>
      <vt:lpstr>'G&amp;V'!Drucktitel</vt:lpstr>
      <vt:lpstr>IN!Drucktitel</vt:lpstr>
      <vt:lpstr>RUNTS!Drucktitel</vt:lpstr>
      <vt:lpstr>E_Zusätzliche_Auszahlungen</vt:lpstr>
      <vt:lpstr>E_Zusätzliche_Einzahlungen</vt:lpstr>
      <vt:lpstr>Einzahlungen_aus_Eigenleistung</vt:lpstr>
      <vt:lpstr>Einzahlungenaufgrund_von_Veräußerungen_von_Anlagevermögen_oder_Kapitaleinlagen_von_Dritten</vt:lpstr>
      <vt:lpstr>LA_RENDICONTAZIONE_SECONDO_IL_PRINCIPIO_DI_CASSA</vt:lpstr>
      <vt:lpstr>RENDICONTO_GESTIONALE</vt:lpstr>
      <vt:lpstr>STATO_PATRIMONIALE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Angelika Aichner</cp:lastModifiedBy>
  <cp:lastPrinted>2023-03-28T18:17:29Z</cp:lastPrinted>
  <dcterms:created xsi:type="dcterms:W3CDTF">2023-10-23T13:13:29Z</dcterms:created>
  <dcterms:modified xsi:type="dcterms:W3CDTF">2025-05-29T07:52:12Z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0x01010072BC99AA4780E34DAB73EAA965E23528</vt:lpwstr>
  </property>
  <property fmtid="{D5CDD505-2E9C-101B-9397-08002B2CF9AE}" pid="3" name="MediaServiceImageTags">
    <vt:lpwstr/>
  </property>
</Properties>
</file>